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pServ\www\BBVA\memoriabbvacontinental.com_2016\_DATA\data 2017-03-27\EXCEL\partidos\"/>
    </mc:Choice>
  </mc:AlternateContent>
  <bookViews>
    <workbookView xWindow="9150" yWindow="0" windowWidth="11340" windowHeight="7950"/>
  </bookViews>
  <sheets>
    <sheet name="Créditos" sheetId="10" r:id="rId1"/>
    <sheet name="Depósitos" sheetId="11" r:id="rId2"/>
    <sheet name="IFEB" sheetId="9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BQ4.10" hidden="1">#REF!</definedName>
    <definedName name="_BQ4.11" hidden="1">#REF!</definedName>
    <definedName name="_BQ4.12" localSheetId="2" hidden="1">[1]QINFFIN!#REF!</definedName>
    <definedName name="_BQ4.12" hidden="1">[1]QINFFIN!#REF!</definedName>
    <definedName name="_BQ4.2" hidden="1">#REF!</definedName>
    <definedName name="_BQ4.3" hidden="1">#REF!</definedName>
    <definedName name="_BQ4.4" hidden="1">#REF!</definedName>
    <definedName name="_BQ4.5">#REF!</definedName>
    <definedName name="_BQ4.6">#REF!</definedName>
    <definedName name="_BQ4.7">#REF!</definedName>
    <definedName name="_BQ4.8">#REF!</definedName>
    <definedName name="_BQ4.9">#REF!</definedName>
    <definedName name="_Fill" hidden="1">#REF!</definedName>
    <definedName name="_IPC98">#REF!</definedName>
    <definedName name="_IPC99">#REF!</definedName>
    <definedName name="_IPE98">#REF!</definedName>
    <definedName name="_IPE99">#REF!</definedName>
    <definedName name="_Order1" hidden="1">255</definedName>
    <definedName name="_Order2" hidden="1">255</definedName>
    <definedName name="_Pcu98">#REF!</definedName>
    <definedName name="_Pcu99">#REF!</definedName>
    <definedName name="_PIB98">#REF!</definedName>
    <definedName name="_PIB99">#REF!</definedName>
    <definedName name="_Qcu98">#REF!</definedName>
    <definedName name="_Qcu99">#REF!</definedName>
    <definedName name="_Regression_Out" hidden="1">#REF!</definedName>
    <definedName name="_Regression_X" hidden="1">#REF!</definedName>
    <definedName name="_TCN98">#REF!</definedName>
    <definedName name="_TCN99">#REF!</definedName>
    <definedName name="_TCR98">#REF!</definedName>
    <definedName name="_TCR99">#REF!</definedName>
    <definedName name="_TT98">#REF!</definedName>
    <definedName name="_TT99">#REF!</definedName>
    <definedName name="A">#REF!</definedName>
    <definedName name="ASIA">#REF!</definedName>
    <definedName name="B">'[2]FORMA  A'!#REF!</definedName>
    <definedName name="base">#REF!</definedName>
    <definedName name="_xlnm.Database">#REF!</definedName>
    <definedName name="CDR">#REF!</definedName>
    <definedName name="Contribucion">#REF!</definedName>
    <definedName name="D">#REF!</definedName>
    <definedName name="DERECHOS">#REF!</definedName>
    <definedName name="E">#REF!</definedName>
    <definedName name="GDN">#REF!</definedName>
    <definedName name="GIPC">#REF!</definedName>
    <definedName name="GMARGEN">#REF!</definedName>
    <definedName name="GMSCI">#REF!</definedName>
    <definedName name="GPU">#REF!</definedName>
    <definedName name="GPVL">#REF!</definedName>
    <definedName name="_xlnm.Recorder">#REF!</definedName>
    <definedName name="GROE">#REF!</definedName>
    <definedName name="GVEFO">#REF!</definedName>
    <definedName name="H" hidden="1">[1]QINFFIN!#REF!</definedName>
    <definedName name="import99">#REF!</definedName>
    <definedName name="Indicadores">#REF!</definedName>
    <definedName name="jvffrdt" hidden="1">#REF!</definedName>
    <definedName name="kolk">#REF!</definedName>
    <definedName name="M1A">#REF!</definedName>
    <definedName name="Periodo">'[3]05-BG'!$B$3</definedName>
    <definedName name="posicion">[4]Inf_TC!$T$1</definedName>
    <definedName name="Ppet98">#REF!</definedName>
    <definedName name="Ppet99">#REF!</definedName>
    <definedName name="printm">'[2]FORMA  A'!#REF!</definedName>
    <definedName name="Q" hidden="1">#REF!</definedName>
    <definedName name="Qncu98">#REF!</definedName>
    <definedName name="Qncu99">#REF!</definedName>
    <definedName name="RepMarket">#REF!</definedName>
    <definedName name="RepRatios">#REF!</definedName>
    <definedName name="Tabla1">#REF!</definedName>
    <definedName name="Tabla2">#REF!</definedName>
    <definedName name="TC">[5]Datos!#REF!</definedName>
    <definedName name="TIR">#REF!</definedName>
    <definedName name="V" hidden="1">#REF!</definedName>
  </definedNames>
  <calcPr calcId="152511"/>
</workbook>
</file>

<file path=xl/calcChain.xml><?xml version="1.0" encoding="utf-8"?>
<calcChain xmlns="http://schemas.openxmlformats.org/spreadsheetml/2006/main">
  <c r="K149" i="11" l="1"/>
  <c r="J149" i="11"/>
  <c r="I149" i="11"/>
  <c r="F170" i="11"/>
  <c r="M149" i="11" s="1"/>
  <c r="R177" i="10" l="1"/>
  <c r="Q177" i="10"/>
  <c r="P177" i="10"/>
  <c r="J198" i="10"/>
  <c r="K198" i="10"/>
  <c r="L198" i="10"/>
  <c r="V177" i="10" l="1"/>
  <c r="F168" i="11" l="1"/>
  <c r="F16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99" i="11"/>
  <c r="J194" i="10" l="1"/>
  <c r="K194" i="10"/>
  <c r="L194" i="10"/>
  <c r="J195" i="10"/>
  <c r="K195" i="10"/>
  <c r="L195" i="10"/>
  <c r="J196" i="10"/>
  <c r="K196" i="10"/>
  <c r="L196" i="10"/>
  <c r="L197" i="10"/>
  <c r="K197" i="10"/>
  <c r="J197" i="10"/>
  <c r="H196" i="10"/>
  <c r="H197" i="10"/>
  <c r="I144" i="11" l="1"/>
  <c r="J144" i="11"/>
  <c r="I145" i="11"/>
  <c r="J145" i="11"/>
  <c r="I146" i="11"/>
  <c r="J146" i="11"/>
  <c r="I147" i="11"/>
  <c r="J147" i="11"/>
  <c r="I148" i="11"/>
  <c r="J148" i="11"/>
  <c r="K148" i="11"/>
  <c r="M148" i="11" s="1"/>
  <c r="K147" i="11"/>
  <c r="K146" i="11"/>
  <c r="K145" i="11"/>
  <c r="M146" i="11" s="1"/>
  <c r="H145" i="11"/>
  <c r="H146" i="11" s="1"/>
  <c r="H147" i="11" s="1"/>
  <c r="H148" i="11" s="1"/>
  <c r="H149" i="11" s="1"/>
  <c r="K144" i="11"/>
  <c r="R175" i="10"/>
  <c r="R174" i="10"/>
  <c r="R173" i="10"/>
  <c r="R172" i="10"/>
  <c r="P175" i="10"/>
  <c r="P174" i="10"/>
  <c r="P173" i="10"/>
  <c r="P172" i="10"/>
  <c r="Q175" i="10"/>
  <c r="Q174" i="10"/>
  <c r="Q173" i="10"/>
  <c r="Q172" i="10"/>
  <c r="O173" i="10"/>
  <c r="O174" i="10" s="1"/>
  <c r="O175" i="10" s="1"/>
  <c r="O176" i="10" s="1"/>
  <c r="O177" i="10" s="1"/>
  <c r="M147" i="11" l="1"/>
  <c r="M145" i="11"/>
  <c r="N148" i="11"/>
  <c r="N149" i="11"/>
  <c r="S174" i="10"/>
  <c r="S175" i="10"/>
  <c r="S173" i="10"/>
  <c r="J115" i="10"/>
  <c r="K115" i="10"/>
  <c r="L115" i="10"/>
  <c r="J116" i="10"/>
  <c r="K116" i="10"/>
  <c r="L116" i="10"/>
  <c r="J117" i="10"/>
  <c r="K117" i="10"/>
  <c r="L117" i="10"/>
  <c r="J118" i="10"/>
  <c r="K118" i="10"/>
  <c r="L118" i="10"/>
  <c r="J119" i="10"/>
  <c r="K119" i="10"/>
  <c r="L119" i="10"/>
  <c r="J120" i="10"/>
  <c r="K120" i="10"/>
  <c r="L120" i="10"/>
  <c r="J121" i="10"/>
  <c r="K121" i="10"/>
  <c r="L121" i="10"/>
  <c r="J122" i="10"/>
  <c r="K122" i="10"/>
  <c r="L122" i="10"/>
  <c r="J123" i="10"/>
  <c r="K123" i="10"/>
  <c r="L123" i="10"/>
  <c r="J124" i="10"/>
  <c r="K124" i="10"/>
  <c r="L124" i="10"/>
  <c r="J125" i="10"/>
  <c r="K125" i="10"/>
  <c r="L125" i="10"/>
  <c r="J126" i="10"/>
  <c r="K126" i="10"/>
  <c r="L126" i="10"/>
  <c r="J127" i="10"/>
  <c r="K127" i="10"/>
  <c r="L127" i="10"/>
  <c r="J128" i="10"/>
  <c r="K128" i="10"/>
  <c r="L128" i="10"/>
  <c r="J129" i="10"/>
  <c r="K129" i="10"/>
  <c r="L129" i="10"/>
  <c r="J130" i="10"/>
  <c r="K130" i="10"/>
  <c r="L130" i="10"/>
  <c r="J131" i="10"/>
  <c r="K131" i="10"/>
  <c r="L131" i="10"/>
  <c r="J132" i="10"/>
  <c r="K132" i="10"/>
  <c r="L132" i="10"/>
  <c r="J133" i="10"/>
  <c r="K133" i="10"/>
  <c r="L133" i="10"/>
  <c r="J134" i="10"/>
  <c r="K134" i="10"/>
  <c r="L134" i="10"/>
  <c r="J135" i="10"/>
  <c r="K135" i="10"/>
  <c r="L135" i="10"/>
  <c r="J136" i="10"/>
  <c r="K136" i="10"/>
  <c r="L136" i="10"/>
  <c r="J137" i="10"/>
  <c r="K137" i="10"/>
  <c r="L137" i="10"/>
  <c r="J138" i="10"/>
  <c r="K138" i="10"/>
  <c r="L138" i="10"/>
  <c r="J139" i="10"/>
  <c r="K139" i="10"/>
  <c r="L139" i="10"/>
  <c r="J140" i="10"/>
  <c r="K140" i="10"/>
  <c r="L140" i="10"/>
  <c r="J141" i="10"/>
  <c r="K141" i="10"/>
  <c r="L141" i="10"/>
  <c r="J142" i="10"/>
  <c r="K142" i="10"/>
  <c r="L142" i="10"/>
  <c r="J143" i="10"/>
  <c r="K143" i="10"/>
  <c r="L143" i="10"/>
  <c r="J144" i="10"/>
  <c r="K144" i="10"/>
  <c r="L144" i="10"/>
  <c r="J145" i="10"/>
  <c r="K145" i="10"/>
  <c r="L145" i="10"/>
  <c r="J146" i="10"/>
  <c r="K146" i="10"/>
  <c r="L146" i="10"/>
  <c r="J147" i="10"/>
  <c r="K147" i="10"/>
  <c r="L147" i="10"/>
  <c r="J148" i="10"/>
  <c r="K148" i="10"/>
  <c r="L148" i="10"/>
  <c r="J149" i="10"/>
  <c r="K149" i="10"/>
  <c r="L149" i="10"/>
  <c r="J150" i="10"/>
  <c r="K150" i="10"/>
  <c r="L150" i="10"/>
  <c r="J151" i="10"/>
  <c r="K151" i="10"/>
  <c r="L151" i="10"/>
  <c r="J152" i="10"/>
  <c r="K152" i="10"/>
  <c r="L152" i="10"/>
  <c r="J153" i="10"/>
  <c r="K153" i="10"/>
  <c r="L153" i="10"/>
  <c r="J154" i="10"/>
  <c r="K154" i="10"/>
  <c r="L154" i="10"/>
  <c r="J155" i="10"/>
  <c r="K155" i="10"/>
  <c r="L155" i="10"/>
  <c r="J156" i="10"/>
  <c r="K156" i="10"/>
  <c r="L156" i="10"/>
  <c r="J157" i="10"/>
  <c r="K157" i="10"/>
  <c r="L157" i="10"/>
  <c r="J158" i="10"/>
  <c r="K158" i="10"/>
  <c r="L158" i="10"/>
  <c r="J159" i="10"/>
  <c r="K159" i="10"/>
  <c r="L159" i="10"/>
  <c r="J160" i="10"/>
  <c r="K160" i="10"/>
  <c r="L160" i="10"/>
  <c r="J161" i="10"/>
  <c r="K161" i="10"/>
  <c r="L161" i="10"/>
  <c r="J162" i="10"/>
  <c r="K162" i="10"/>
  <c r="L162" i="10"/>
  <c r="J163" i="10"/>
  <c r="K163" i="10"/>
  <c r="L163" i="10"/>
  <c r="J164" i="10"/>
  <c r="K164" i="10"/>
  <c r="L164" i="10"/>
  <c r="J165" i="10"/>
  <c r="K165" i="10"/>
  <c r="L165" i="10"/>
  <c r="J166" i="10"/>
  <c r="K166" i="10"/>
  <c r="L166" i="10"/>
  <c r="J167" i="10"/>
  <c r="K167" i="10"/>
  <c r="L167" i="10"/>
  <c r="J168" i="10"/>
  <c r="K168" i="10"/>
  <c r="L168" i="10"/>
  <c r="J169" i="10"/>
  <c r="K169" i="10"/>
  <c r="L169" i="10"/>
  <c r="J170" i="10"/>
  <c r="K170" i="10"/>
  <c r="L170" i="10"/>
  <c r="J171" i="10"/>
  <c r="K171" i="10"/>
  <c r="L171" i="10"/>
  <c r="J172" i="10"/>
  <c r="K172" i="10"/>
  <c r="L172" i="10"/>
  <c r="J173" i="10"/>
  <c r="K173" i="10"/>
  <c r="L173" i="10"/>
  <c r="J174" i="10"/>
  <c r="K174" i="10"/>
  <c r="L174" i="10"/>
  <c r="M115" i="10" l="1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P176" i="10"/>
  <c r="J192" i="10" l="1"/>
  <c r="J185" i="10"/>
  <c r="J182" i="10"/>
  <c r="J178" i="10"/>
  <c r="J186" i="10"/>
  <c r="J183" i="10"/>
  <c r="J179" i="10"/>
  <c r="J176" i="10"/>
  <c r="J180" i="10"/>
  <c r="L184" i="10"/>
  <c r="J181" i="10"/>
  <c r="J177" i="10"/>
  <c r="L175" i="10"/>
  <c r="J184" i="10"/>
  <c r="J189" i="10" l="1"/>
  <c r="J191" i="10"/>
  <c r="L178" i="10"/>
  <c r="L182" i="10"/>
  <c r="K183" i="10"/>
  <c r="K175" i="10"/>
  <c r="L177" i="10"/>
  <c r="L179" i="10"/>
  <c r="L181" i="10"/>
  <c r="L183" i="10"/>
  <c r="L193" i="10"/>
  <c r="K181" i="10"/>
  <c r="K186" i="10"/>
  <c r="L180" i="10"/>
  <c r="L176" i="10"/>
  <c r="L186" i="10"/>
  <c r="K190" i="10"/>
  <c r="K176" i="10"/>
  <c r="K180" i="10"/>
  <c r="K185" i="10"/>
  <c r="J193" i="10"/>
  <c r="J190" i="10"/>
  <c r="J175" i="10"/>
  <c r="J188" i="10"/>
  <c r="L185" i="10"/>
  <c r="L187" i="10"/>
  <c r="K178" i="10"/>
  <c r="K182" i="10"/>
  <c r="K192" i="10" l="1"/>
  <c r="K187" i="10"/>
  <c r="L191" i="10"/>
  <c r="K188" i="10"/>
  <c r="H179" i="10"/>
  <c r="M179" i="10" s="1"/>
  <c r="K179" i="10"/>
  <c r="Q176" i="10"/>
  <c r="H184" i="10"/>
  <c r="K184" i="10"/>
  <c r="L188" i="10"/>
  <c r="K189" i="10"/>
  <c r="L189" i="10"/>
  <c r="K193" i="10"/>
  <c r="L192" i="10"/>
  <c r="K191" i="10"/>
  <c r="L190" i="10"/>
  <c r="J187" i="10"/>
  <c r="H177" i="10"/>
  <c r="M177" i="10" s="1"/>
  <c r="K177" i="10"/>
  <c r="H189" i="10"/>
  <c r="M189" i="10" s="1"/>
  <c r="H180" i="10"/>
  <c r="M180" i="10" s="1"/>
  <c r="H186" i="10"/>
  <c r="M198" i="10" s="1"/>
  <c r="S177" i="10" s="1"/>
  <c r="H178" i="10"/>
  <c r="M178" i="10" s="1"/>
  <c r="H185" i="10"/>
  <c r="H187" i="10"/>
  <c r="H188" i="10"/>
  <c r="H195" i="10"/>
  <c r="H191" i="10"/>
  <c r="H192" i="10"/>
  <c r="H176" i="10"/>
  <c r="M176" i="10" s="1"/>
  <c r="H183" i="10"/>
  <c r="M183" i="10" s="1"/>
  <c r="H190" i="10"/>
  <c r="M190" i="10" s="1"/>
  <c r="H194" i="10"/>
  <c r="H175" i="10"/>
  <c r="M175" i="10" s="1"/>
  <c r="H193" i="10"/>
  <c r="H182" i="10"/>
  <c r="M182" i="10" s="1"/>
  <c r="H181" i="10"/>
  <c r="M181" i="10" s="1"/>
  <c r="M185" i="10" l="1"/>
  <c r="M197" i="10"/>
  <c r="M195" i="10"/>
  <c r="M184" i="10"/>
  <c r="M196" i="10"/>
  <c r="M194" i="10"/>
  <c r="M191" i="10"/>
  <c r="M186" i="10"/>
  <c r="R176" i="10"/>
  <c r="S176" i="10" s="1"/>
  <c r="M192" i="10"/>
  <c r="M187" i="10"/>
  <c r="M193" i="10"/>
  <c r="M188" i="10"/>
  <c r="V176" i="10" l="1"/>
</calcChain>
</file>

<file path=xl/comments1.xml><?xml version="1.0" encoding="utf-8"?>
<comments xmlns="http://schemas.openxmlformats.org/spreadsheetml/2006/main">
  <authors>
    <author>Kenji Eduardo Moreno Huaccha</author>
    <author>Elizabeth Villanueva Orrego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No había datos para este periodo. Se asumió el promedio del valor previo y siguiente.</t>
        </r>
      </text>
    </comment>
    <comment ref="B120" authorId="0" shapeId="0">
      <text>
        <r>
          <rPr>
            <b/>
            <sz val="9"/>
            <color indexed="81"/>
            <rFont val="Tahoma"/>
            <family val="2"/>
          </rPr>
          <t xml:space="preserve">No había datos para este periodo. Se asumió el promedio del dato previo y siguiente.
</t>
        </r>
      </text>
    </comment>
    <comment ref="A164" authorId="1" shapeId="0">
      <text>
        <r>
          <rPr>
            <b/>
            <sz val="9"/>
            <color indexed="81"/>
            <rFont val="Tahoma"/>
            <family val="2"/>
          </rPr>
          <t>se coloca el dato total de la pg. 22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<sst xmlns="http://schemas.openxmlformats.org/spreadsheetml/2006/main" count="54" uniqueCount="41">
  <si>
    <t>Moneda nacional</t>
  </si>
  <si>
    <t>Moneda extranjera</t>
  </si>
  <si>
    <t>Total</t>
  </si>
  <si>
    <t>Indicadores financieros de las empresas bancarias</t>
  </si>
  <si>
    <t>Institución</t>
  </si>
  <si>
    <t>Morosidad</t>
  </si>
  <si>
    <t>Rentabilidad</t>
  </si>
  <si>
    <t>BBVA Continental</t>
  </si>
  <si>
    <t>Banco de Comercio</t>
  </si>
  <si>
    <t>Banco de Crédito</t>
  </si>
  <si>
    <t>Banco Financiero</t>
  </si>
  <si>
    <t>BIF</t>
  </si>
  <si>
    <t>Scotiabank</t>
  </si>
  <si>
    <t>Citibank</t>
  </si>
  <si>
    <t>Interbank</t>
  </si>
  <si>
    <t>Mibanco</t>
  </si>
  <si>
    <t>GNB</t>
  </si>
  <si>
    <t>Banco Falabella</t>
  </si>
  <si>
    <t>Banco Santander</t>
  </si>
  <si>
    <t>Banco Ripley</t>
  </si>
  <si>
    <t>Banco Azteca</t>
  </si>
  <si>
    <t>Banco Cencosud</t>
  </si>
  <si>
    <t>Deutsche Bank</t>
  </si>
  <si>
    <t>-</t>
  </si>
  <si>
    <t>Banco ICBC</t>
  </si>
  <si>
    <t xml:space="preserve">Promedio sistema bancario </t>
  </si>
  <si>
    <t>Hipotecario</t>
  </si>
  <si>
    <t>Consumo</t>
  </si>
  <si>
    <t>Empresas</t>
  </si>
  <si>
    <t>TC PEN/USD*</t>
  </si>
  <si>
    <t>Total (PEN, millones)</t>
  </si>
  <si>
    <t>Periodo</t>
  </si>
  <si>
    <t>* Fin del período</t>
  </si>
  <si>
    <t>(incluye bancos, financieras, cajas municipales, cajas rurales, edpymes, Banco de la Nación, Arrendamiento Financiero y Agrobanco)</t>
  </si>
  <si>
    <t>Créditos directos del sistema financiero según moneda y tipo</t>
  </si>
  <si>
    <r>
      <t xml:space="preserve">Total de Depósitos </t>
    </r>
    <r>
      <rPr>
        <b/>
        <sz val="9"/>
        <color theme="0"/>
        <rFont val="Calibri"/>
        <family val="2"/>
        <scheme val="minor"/>
      </rPr>
      <t>(Mill. S/.)</t>
    </r>
  </si>
  <si>
    <r>
      <t xml:space="preserve">Depósitos Moneda Extranjera </t>
    </r>
    <r>
      <rPr>
        <b/>
        <sz val="9"/>
        <color theme="0"/>
        <rFont val="Calibri"/>
        <family val="2"/>
        <scheme val="minor"/>
      </rPr>
      <t>(Mill. S/.)</t>
    </r>
  </si>
  <si>
    <r>
      <t xml:space="preserve">Depósitos Moneda Nacional </t>
    </r>
    <r>
      <rPr>
        <b/>
        <sz val="9"/>
        <color theme="0"/>
        <rFont val="Calibri"/>
        <family val="2"/>
        <scheme val="minor"/>
      </rPr>
      <t>(Mill. S/.)</t>
    </r>
  </si>
  <si>
    <t>PEN</t>
  </si>
  <si>
    <t>DOL</t>
  </si>
  <si>
    <t>A nov.16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</si>
</sst>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&quot;$&quot;#,##0.0000_);\(&quot;$&quot;#,##0.0000\)"/>
    <numFmt numFmtId="167" formatCode="_-* #,##0.00\ &quot;€&quot;_-;\-* #,##0.00\ &quot;€&quot;_-;_-* &quot;-&quot;??\ &quot;€&quot;_-;_-@_-"/>
    <numFmt numFmtId="168" formatCode="_([$€-2]\ * #,##0.00_);_([$€-2]\ * \(#,##0.00\);_([$€-2]\ * &quot;-&quot;??_)"/>
    <numFmt numFmtId="169" formatCode="#.00"/>
    <numFmt numFmtId="170" formatCode="#,##0.0_);\(#,##0.0\)"/>
    <numFmt numFmtId="171" formatCode="yyyy\-mm\-dd;@"/>
    <numFmt numFmtId="172" formatCode="_(* #,##0_);_(* \(#,##0\);_(* &quot;-&quot;_);_(@_)"/>
    <numFmt numFmtId="173" formatCode="_-* #,##0.00\ _P_t_s_-;\-* #,##0.00\ _P_t_s_-;_-* &quot;-&quot;??\ _P_t_s_-;_-@_-"/>
    <numFmt numFmtId="174" formatCode="_-* #,##0\ _F_-;\-* #,##0\ _F_-;_-* &quot;-&quot;\ _F_-;_-@_-"/>
    <numFmt numFmtId="175" formatCode="_-* #,##0.00\ _F_-;\-* #,##0.00\ _F_-;_-* &quot;-&quot;??\ _F_-;_-@_-"/>
    <numFmt numFmtId="176" formatCode="_-* #,##0\ &quot;F&quot;_-;\-* #,##0\ &quot;F&quot;_-;_-* &quot;-&quot;\ &quot;F&quot;_-;_-@_-"/>
    <numFmt numFmtId="177" formatCode="_-* #,##0.00\ &quot;F&quot;_-;\-* #,##0.00\ &quot;F&quot;_-;_-* &quot;-&quot;??\ &quot;F&quot;_-;_-@_-"/>
    <numFmt numFmtId="178" formatCode="&quot;$&quot;#.00"/>
    <numFmt numFmtId="179" formatCode="&quot;$&quot;#."/>
    <numFmt numFmtId="180" formatCode="0.0000"/>
    <numFmt numFmtId="181" formatCode="&quot;$&quot;#,##0_);\(&quot;$&quot;#,##0\)"/>
    <numFmt numFmtId="182" formatCode="#,##0."/>
    <numFmt numFmtId="183" formatCode="mm/dd/yy"/>
    <numFmt numFmtId="184" formatCode="0.00000"/>
    <numFmt numFmtId="185" formatCode="[&gt;0]General"/>
    <numFmt numFmtId="186" formatCode="0.0000%"/>
    <numFmt numFmtId="187" formatCode="_-* #,##0\ &quot;$&quot;_-;\-* #,##0\ &quot;$&quot;_-;_-* &quot;-&quot;\ &quot;$&quot;_-;_-@_-"/>
    <numFmt numFmtId="188" formatCode="_-* #,##0.00\ &quot;$&quot;_-;\-* #,##0.00\ &quot;$&quot;_-;_-* &quot;-&quot;??\ &quot;$&quot;_-;_-@_-"/>
    <numFmt numFmtId="189" formatCode="#,##0.0"/>
    <numFmt numFmtId="190" formatCode="0.0%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Courier"/>
      <family val="3"/>
    </font>
    <font>
      <sz val="8"/>
      <name val="Times New Roman"/>
      <family val="1"/>
    </font>
    <font>
      <sz val="11"/>
      <color indexed="20"/>
      <name val="Calibri"/>
      <family val="2"/>
    </font>
    <font>
      <b/>
      <sz val="1"/>
      <color indexed="8"/>
      <name val="Courier"/>
      <family val="3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Tahoma"/>
      <family val="2"/>
    </font>
    <font>
      <sz val="10"/>
      <name val="MS Serif"/>
      <family val="1"/>
    </font>
    <font>
      <sz val="11"/>
      <name val="Arial"/>
      <family val="2"/>
    </font>
    <font>
      <b/>
      <sz val="10"/>
      <name val="Arial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indexed="56"/>
      <name val="Calibri"/>
      <family val="2"/>
    </font>
    <font>
      <u/>
      <sz val="9"/>
      <color theme="10"/>
      <name val="Arial"/>
      <family val="2"/>
    </font>
    <font>
      <sz val="11"/>
      <color indexed="62"/>
      <name val="Calibri"/>
      <family val="2"/>
    </font>
    <font>
      <sz val="12"/>
      <name val="Helv"/>
    </font>
    <font>
      <sz val="11"/>
      <color indexed="52"/>
      <name val="Calibri"/>
      <family val="2"/>
    </font>
    <font>
      <sz val="12"/>
      <color indexed="9"/>
      <name val="Helv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‚l‚r –¾’©"/>
      <charset val="128"/>
    </font>
    <font>
      <b/>
      <sz val="11"/>
      <color indexed="63"/>
      <name val="Calibri"/>
      <family val="2"/>
    </font>
    <font>
      <sz val="10"/>
      <name val="Helv"/>
    </font>
    <font>
      <sz val="10"/>
      <name val="Tms Rmn"/>
    </font>
    <font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22764"/>
      <name val="Arial"/>
      <family val="2"/>
    </font>
    <font>
      <b/>
      <sz val="10"/>
      <color theme="0"/>
      <name val="Arial"/>
      <family val="2"/>
    </font>
    <font>
      <b/>
      <sz val="14"/>
      <color rgb="FF022764"/>
      <name val="Arial"/>
      <family val="2"/>
    </font>
    <font>
      <b/>
      <sz val="10"/>
      <color rgb="FF022764"/>
      <name val="Arial"/>
      <family val="2"/>
    </font>
    <font>
      <sz val="10"/>
      <color rgb="FFFF0000"/>
      <name val="Arial"/>
      <family val="2"/>
    </font>
    <font>
      <b/>
      <sz val="9"/>
      <color theme="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</fills>
  <borders count="32">
    <border>
      <left/>
      <right/>
      <top/>
      <bottom/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60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7" fillId="0" borderId="0"/>
    <xf numFmtId="0" fontId="14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horizontal="center" wrapText="1"/>
      <protection locked="0"/>
    </xf>
    <xf numFmtId="0" fontId="16" fillId="5" borderId="0" applyNumberFormat="0" applyBorder="0" applyAlignment="0" applyProtection="0"/>
    <xf numFmtId="0" fontId="7" fillId="0" borderId="0">
      <alignment vertical="center"/>
    </xf>
    <xf numFmtId="0" fontId="17" fillId="0" borderId="0">
      <protection locked="0"/>
    </xf>
    <xf numFmtId="0" fontId="17" fillId="0" borderId="0">
      <protection locked="0"/>
    </xf>
    <xf numFmtId="166" fontId="7" fillId="0" borderId="0" applyFill="0" applyBorder="0" applyAlignment="0"/>
    <xf numFmtId="0" fontId="18" fillId="22" borderId="0"/>
    <xf numFmtId="0" fontId="19" fillId="23" borderId="2" applyNumberFormat="0" applyAlignment="0" applyProtection="0"/>
    <xf numFmtId="0" fontId="20" fillId="24" borderId="3" applyNumberFormat="0" applyAlignment="0" applyProtection="0"/>
    <xf numFmtId="3" fontId="21" fillId="25" borderId="4" applyFont="0" applyFill="0" applyProtection="0">
      <alignment horizontal="right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NumberFormat="0" applyAlignment="0">
      <alignment horizontal="left"/>
    </xf>
    <xf numFmtId="0" fontId="14" fillId="0" borderId="0" applyNumberFormat="0" applyAlignment="0"/>
    <xf numFmtId="0" fontId="24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7" fillId="0" borderId="0"/>
    <xf numFmtId="0" fontId="25" fillId="0" borderId="0"/>
    <xf numFmtId="0" fontId="26" fillId="0" borderId="0" applyNumberFormat="0" applyAlignment="0">
      <alignment horizontal="left"/>
    </xf>
    <xf numFmtId="0" fontId="14" fillId="0" borderId="0">
      <alignment vertical="center"/>
    </xf>
    <xf numFmtId="168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protection locked="0"/>
    </xf>
    <xf numFmtId="169" fontId="28" fillId="0" borderId="0">
      <protection locked="0"/>
    </xf>
    <xf numFmtId="0" fontId="29" fillId="6" borderId="0" applyNumberFormat="0" applyBorder="0" applyAlignment="0" applyProtection="0"/>
    <xf numFmtId="38" fontId="30" fillId="26" borderId="0" applyNumberFormat="0" applyBorder="0" applyAlignment="0" applyProtection="0"/>
    <xf numFmtId="0" fontId="7" fillId="26" borderId="4" applyNumberFormat="0" applyFont="0" applyBorder="0" applyAlignment="0" applyProtection="0">
      <alignment horizontal="center"/>
    </xf>
    <xf numFmtId="0" fontId="31" fillId="0" borderId="5" applyNumberFormat="0" applyAlignment="0" applyProtection="0">
      <alignment horizontal="left" vertical="center"/>
    </xf>
    <xf numFmtId="0" fontId="31" fillId="0" borderId="6">
      <alignment horizontal="left" vertical="center"/>
    </xf>
    <xf numFmtId="0" fontId="32" fillId="25" borderId="7" applyNumberFormat="0" applyFill="0" applyBorder="0" applyAlignment="0" applyProtection="0">
      <alignment horizontal="left"/>
    </xf>
    <xf numFmtId="0" fontId="31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3" fontId="7" fillId="27" borderId="4" applyFont="0" applyProtection="0">
      <alignment horizontal="right"/>
    </xf>
    <xf numFmtId="10" fontId="7" fillId="27" borderId="4" applyFont="0" applyProtection="0">
      <alignment horizontal="right"/>
    </xf>
    <xf numFmtId="9" fontId="7" fillId="27" borderId="4" applyFont="0" applyProtection="0">
      <alignment horizontal="right"/>
    </xf>
    <xf numFmtId="0" fontId="7" fillId="27" borderId="9" applyNumberFormat="0" applyFont="0" applyBorder="0" applyAlignment="0" applyProtection="0">
      <alignment horizontal="left"/>
    </xf>
    <xf numFmtId="0" fontId="34" fillId="0" borderId="0" applyNumberFormat="0" applyFill="0" applyBorder="0" applyAlignment="0" applyProtection="0">
      <alignment vertical="top"/>
      <protection locked="0"/>
    </xf>
    <xf numFmtId="0" fontId="35" fillId="9" borderId="2" applyNumberFormat="0" applyAlignment="0" applyProtection="0"/>
    <xf numFmtId="10" fontId="30" fillId="28" borderId="4" applyNumberFormat="0" applyBorder="0" applyAlignment="0" applyProtection="0"/>
    <xf numFmtId="170" fontId="36" fillId="29" borderId="0"/>
    <xf numFmtId="171" fontId="7" fillId="30" borderId="4" applyFont="0" applyAlignment="0">
      <protection locked="0"/>
    </xf>
    <xf numFmtId="3" fontId="7" fillId="30" borderId="4" applyFont="0">
      <alignment horizontal="right"/>
      <protection locked="0"/>
    </xf>
    <xf numFmtId="165" fontId="7" fillId="30" borderId="4" applyFont="0">
      <alignment horizontal="right"/>
      <protection locked="0"/>
    </xf>
    <xf numFmtId="10" fontId="7" fillId="30" borderId="4" applyFont="0">
      <alignment horizontal="right"/>
      <protection locked="0"/>
    </xf>
    <xf numFmtId="9" fontId="7" fillId="30" borderId="10" applyFont="0">
      <alignment horizontal="right"/>
      <protection locked="0"/>
    </xf>
    <xf numFmtId="0" fontId="7" fillId="30" borderId="4" applyFont="0">
      <alignment horizontal="center" wrapText="1"/>
      <protection locked="0"/>
    </xf>
    <xf numFmtId="49" fontId="7" fillId="30" borderId="4" applyFont="0" applyAlignment="0">
      <protection locked="0"/>
    </xf>
    <xf numFmtId="0" fontId="37" fillId="0" borderId="11" applyNumberFormat="0" applyFill="0" applyAlignment="0" applyProtection="0"/>
    <xf numFmtId="170" fontId="38" fillId="31" borderId="0"/>
    <xf numFmtId="17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28" fillId="0" borderId="0">
      <protection locked="0"/>
    </xf>
    <xf numFmtId="179" fontId="28" fillId="0" borderId="0">
      <protection locked="0"/>
    </xf>
    <xf numFmtId="18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32" borderId="12" applyNumberFormat="0" applyFont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" fontId="7" fillId="33" borderId="4">
      <alignment horizontal="right"/>
      <protection locked="0"/>
    </xf>
    <xf numFmtId="165" fontId="7" fillId="33" borderId="4">
      <alignment horizontal="right"/>
      <protection locked="0"/>
    </xf>
    <xf numFmtId="10" fontId="7" fillId="33" borderId="4" applyFont="0">
      <alignment horizontal="right"/>
      <protection locked="0"/>
    </xf>
    <xf numFmtId="9" fontId="7" fillId="33" borderId="4">
      <alignment horizontal="right"/>
      <protection locked="0"/>
    </xf>
    <xf numFmtId="0" fontId="7" fillId="33" borderId="4">
      <alignment horizontal="center" wrapText="1"/>
    </xf>
    <xf numFmtId="0" fontId="7" fillId="33" borderId="4" applyNumberFormat="0" applyFont="0">
      <alignment horizontal="center" wrapText="1"/>
      <protection locked="0"/>
    </xf>
    <xf numFmtId="0" fontId="42" fillId="23" borderId="13" applyNumberFormat="0" applyAlignment="0" applyProtection="0"/>
    <xf numFmtId="14" fontId="15" fillId="0" borderId="0">
      <alignment horizontal="center" wrapText="1"/>
      <protection locked="0"/>
    </xf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3" fillId="0" borderId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1" fontId="44" fillId="0" borderId="0"/>
    <xf numFmtId="0" fontId="45" fillId="0" borderId="0" applyNumberFormat="0" applyFont="0" applyFill="0" applyBorder="0" applyAlignment="0" applyProtection="0">
      <alignment horizontal="left"/>
    </xf>
    <xf numFmtId="4" fontId="28" fillId="0" borderId="0">
      <protection locked="0"/>
    </xf>
    <xf numFmtId="182" fontId="28" fillId="0" borderId="0">
      <protection locked="0"/>
    </xf>
    <xf numFmtId="183" fontId="46" fillId="0" borderId="0" applyNumberFormat="0" applyFill="0" applyBorder="0" applyAlignment="0" applyProtection="0">
      <alignment horizontal="left"/>
    </xf>
    <xf numFmtId="3" fontId="7" fillId="25" borderId="4" applyFont="0" applyProtection="0">
      <alignment horizontal="right"/>
    </xf>
    <xf numFmtId="184" fontId="7" fillId="25" borderId="4" applyFont="0" applyProtection="0">
      <alignment horizontal="right"/>
    </xf>
    <xf numFmtId="165" fontId="7" fillId="25" borderId="4" applyFont="0" applyProtection="0">
      <alignment horizontal="right"/>
    </xf>
    <xf numFmtId="10" fontId="7" fillId="25" borderId="4" applyFont="0" applyProtection="0">
      <alignment horizontal="right"/>
    </xf>
    <xf numFmtId="9" fontId="7" fillId="25" borderId="4" applyFont="0" applyProtection="0">
      <alignment horizontal="right"/>
    </xf>
    <xf numFmtId="185" fontId="7" fillId="25" borderId="4" applyFont="0" applyProtection="0">
      <alignment horizontal="center" wrapText="1"/>
    </xf>
    <xf numFmtId="40" fontId="47" fillId="0" borderId="0" applyBorder="0">
      <alignment horizontal="right"/>
    </xf>
    <xf numFmtId="180" fontId="7" fillId="34" borderId="4" applyFont="0">
      <alignment horizontal="right"/>
    </xf>
    <xf numFmtId="1" fontId="7" fillId="34" borderId="4" applyFont="0" applyProtection="0">
      <alignment horizontal="right"/>
    </xf>
    <xf numFmtId="180" fontId="7" fillId="34" borderId="4" applyFont="0" applyProtection="0"/>
    <xf numFmtId="165" fontId="7" fillId="34" borderId="4" applyFont="0" applyProtection="0"/>
    <xf numFmtId="10" fontId="7" fillId="34" borderId="14" applyFont="0" applyProtection="0">
      <alignment horizontal="right"/>
    </xf>
    <xf numFmtId="9" fontId="7" fillId="34" borderId="14" applyFont="0" applyProtection="0">
      <alignment horizontal="right"/>
    </xf>
    <xf numFmtId="186" fontId="7" fillId="34" borderId="14" applyFont="0" applyProtection="0">
      <alignment horizontal="right"/>
    </xf>
    <xf numFmtId="0" fontId="7" fillId="34" borderId="4" applyFont="0" applyProtection="0">
      <alignment horizontal="center" wrapText="1"/>
      <protection locked="0"/>
    </xf>
    <xf numFmtId="0" fontId="7" fillId="34" borderId="4" applyNumberFormat="0" applyFont="0" applyAlignment="0" applyProtection="0"/>
    <xf numFmtId="0" fontId="48" fillId="0" borderId="0" applyNumberFormat="0" applyFill="0" applyBorder="0" applyAlignment="0" applyProtection="0"/>
    <xf numFmtId="0" fontId="43" fillId="0" borderId="15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7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22" fontId="7" fillId="0" borderId="0"/>
    <xf numFmtId="43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8" borderId="31" applyNumberFormat="0" applyFont="0" applyAlignment="0" applyProtection="0"/>
    <xf numFmtId="9" fontId="3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0" fontId="11" fillId="0" borderId="1" xfId="2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0" fontId="9" fillId="0" borderId="1" xfId="2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10" fontId="5" fillId="3" borderId="1" xfId="2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89" fontId="52" fillId="35" borderId="16" xfId="0" applyNumberFormat="1" applyFont="1" applyFill="1" applyBorder="1" applyAlignment="1">
      <alignment horizontal="center" vertical="center"/>
    </xf>
    <xf numFmtId="3" fontId="0" fillId="0" borderId="17" xfId="0" applyNumberFormat="1" applyFont="1" applyFill="1" applyBorder="1" applyAlignment="1">
      <alignment horizontal="center" vertical="center"/>
    </xf>
    <xf numFmtId="3" fontId="0" fillId="0" borderId="18" xfId="0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17" fontId="54" fillId="0" borderId="16" xfId="0" applyNumberFormat="1" applyFont="1" applyBorder="1"/>
    <xf numFmtId="189" fontId="52" fillId="35" borderId="19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3" fontId="0" fillId="0" borderId="20" xfId="0" applyNumberFormat="1" applyFont="1" applyFill="1" applyBorder="1" applyAlignment="1">
      <alignment horizontal="center" vertical="center"/>
    </xf>
    <xf numFmtId="189" fontId="0" fillId="0" borderId="0" xfId="0" applyNumberFormat="1" applyFont="1" applyFill="1" applyBorder="1" applyAlignment="1">
      <alignment horizontal="center" vertical="center"/>
    </xf>
    <xf numFmtId="2" fontId="0" fillId="0" borderId="19" xfId="0" applyNumberFormat="1" applyFont="1" applyFill="1" applyBorder="1" applyAlignment="1">
      <alignment horizontal="center" vertical="center"/>
    </xf>
    <xf numFmtId="17" fontId="54" fillId="0" borderId="19" xfId="0" applyNumberFormat="1" applyFont="1" applyBorder="1"/>
    <xf numFmtId="3" fontId="0" fillId="0" borderId="20" xfId="1" applyNumberFormat="1" applyFont="1" applyFill="1" applyBorder="1" applyAlignment="1">
      <alignment horizontal="center" vertical="center"/>
    </xf>
    <xf numFmtId="3" fontId="0" fillId="0" borderId="18" xfId="1" applyNumberFormat="1" applyFont="1" applyFill="1" applyBorder="1" applyAlignment="1">
      <alignment horizontal="center" vertical="center"/>
    </xf>
    <xf numFmtId="4" fontId="0" fillId="0" borderId="19" xfId="0" applyNumberFormat="1" applyFont="1" applyFill="1" applyBorder="1" applyAlignment="1">
      <alignment horizontal="center" vertical="center"/>
    </xf>
    <xf numFmtId="4" fontId="0" fillId="0" borderId="16" xfId="0" applyNumberFormat="1" applyFont="1" applyFill="1" applyBorder="1" applyAlignment="1">
      <alignment horizontal="center" vertical="center"/>
    </xf>
    <xf numFmtId="3" fontId="0" fillId="0" borderId="17" xfId="1" applyNumberFormat="1" applyFont="1" applyFill="1" applyBorder="1" applyAlignment="1">
      <alignment horizontal="center" vertical="center"/>
    </xf>
    <xf numFmtId="4" fontId="0" fillId="0" borderId="16" xfId="318" applyNumberFormat="1" applyFont="1" applyFill="1" applyBorder="1" applyAlignment="1">
      <alignment horizontal="center" vertical="center"/>
    </xf>
    <xf numFmtId="3" fontId="0" fillId="0" borderId="0" xfId="1" applyNumberFormat="1" applyFont="1" applyFill="1" applyBorder="1" applyAlignment="1">
      <alignment horizontal="center" vertical="center"/>
    </xf>
    <xf numFmtId="4" fontId="0" fillId="0" borderId="19" xfId="318" applyNumberFormat="1" applyFont="1" applyFill="1" applyBorder="1" applyAlignment="1">
      <alignment horizontal="center" vertical="center"/>
    </xf>
    <xf numFmtId="0" fontId="53" fillId="35" borderId="21" xfId="0" applyFont="1" applyFill="1" applyBorder="1" applyAlignment="1">
      <alignment horizontal="center" vertical="center" wrapText="1"/>
    </xf>
    <xf numFmtId="0" fontId="53" fillId="36" borderId="22" xfId="0" applyFont="1" applyFill="1" applyBorder="1" applyAlignment="1">
      <alignment horizontal="center" vertical="center" wrapText="1"/>
    </xf>
    <xf numFmtId="0" fontId="53" fillId="36" borderId="24" xfId="0" applyFont="1" applyFill="1" applyBorder="1" applyAlignment="1">
      <alignment horizontal="center" vertical="center" wrapText="1"/>
    </xf>
    <xf numFmtId="17" fontId="54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4" fillId="0" borderId="0" xfId="0" applyFont="1" applyBorder="1" applyAlignment="1">
      <alignment horizontal="left"/>
    </xf>
    <xf numFmtId="173" fontId="0" fillId="0" borderId="0" xfId="1" applyNumberFormat="1" applyFont="1" applyBorder="1" applyAlignment="1">
      <alignment horizontal="center"/>
    </xf>
    <xf numFmtId="0" fontId="56" fillId="0" borderId="0" xfId="0" applyFont="1" applyBorder="1" applyAlignment="1">
      <alignment horizontal="left"/>
    </xf>
    <xf numFmtId="0" fontId="57" fillId="0" borderId="0" xfId="0" applyFont="1" applyBorder="1"/>
    <xf numFmtId="165" fontId="0" fillId="0" borderId="0" xfId="0" applyNumberFormat="1" applyAlignment="1">
      <alignment horizontal="center"/>
    </xf>
    <xf numFmtId="17" fontId="54" fillId="0" borderId="0" xfId="0" applyNumberFormat="1" applyFont="1" applyFill="1" applyBorder="1"/>
    <xf numFmtId="189" fontId="52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5" fontId="58" fillId="0" borderId="0" xfId="0" applyNumberFormat="1" applyFont="1" applyAlignment="1">
      <alignment horizontal="center"/>
    </xf>
    <xf numFmtId="173" fontId="0" fillId="0" borderId="0" xfId="1" applyNumberFormat="1" applyFont="1" applyFill="1" applyBorder="1" applyAlignment="1">
      <alignment horizontal="center"/>
    </xf>
    <xf numFmtId="173" fontId="55" fillId="37" borderId="0" xfId="1" applyNumberFormat="1" applyFont="1" applyFill="1" applyBorder="1" applyAlignment="1">
      <alignment horizontal="center" vertical="center" wrapText="1"/>
    </xf>
    <xf numFmtId="189" fontId="52" fillId="35" borderId="0" xfId="0" applyNumberFormat="1" applyFont="1" applyFill="1" applyBorder="1" applyAlignment="1">
      <alignment horizontal="center" vertical="center"/>
    </xf>
    <xf numFmtId="165" fontId="58" fillId="0" borderId="17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164" fontId="0" fillId="0" borderId="20" xfId="1" applyFont="1" applyBorder="1" applyAlignment="1">
      <alignment horizontal="center" vertical="center"/>
    </xf>
    <xf numFmtId="164" fontId="0" fillId="0" borderId="28" xfId="1" applyFont="1" applyBorder="1" applyAlignment="1">
      <alignment horizontal="center" vertical="center"/>
    </xf>
    <xf numFmtId="164" fontId="6" fillId="0" borderId="28" xfId="1" applyFont="1" applyBorder="1" applyAlignment="1">
      <alignment horizontal="center" vertical="center"/>
    </xf>
    <xf numFmtId="164" fontId="6" fillId="0" borderId="0" xfId="1" applyFont="1" applyBorder="1" applyAlignment="1">
      <alignment horizontal="center" vertical="center"/>
    </xf>
    <xf numFmtId="164" fontId="6" fillId="0" borderId="20" xfId="1" applyFont="1" applyBorder="1" applyAlignment="1">
      <alignment horizontal="center" vertical="center"/>
    </xf>
    <xf numFmtId="17" fontId="6" fillId="0" borderId="19" xfId="0" applyNumberFormat="1" applyFont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0" fontId="5" fillId="37" borderId="29" xfId="0" applyFont="1" applyFill="1" applyBorder="1" applyAlignment="1">
      <alignment horizontal="center" vertical="center" wrapText="1"/>
    </xf>
    <xf numFmtId="0" fontId="5" fillId="37" borderId="29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" fontId="0" fillId="0" borderId="0" xfId="0" applyNumberFormat="1" applyFill="1" applyBorder="1" applyAlignment="1">
      <alignment horizontal="right"/>
    </xf>
    <xf numFmtId="18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53" fillId="35" borderId="30" xfId="0" applyFont="1" applyFill="1" applyBorder="1" applyAlignment="1">
      <alignment horizontal="center" vertical="center" wrapText="1"/>
    </xf>
    <xf numFmtId="189" fontId="52" fillId="35" borderId="18" xfId="0" applyNumberFormat="1" applyFont="1" applyFill="1" applyBorder="1" applyAlignment="1">
      <alignment horizontal="center" vertical="center"/>
    </xf>
    <xf numFmtId="173" fontId="55" fillId="0" borderId="0" xfId="1" applyNumberFormat="1" applyFont="1" applyFill="1" applyBorder="1" applyAlignment="1">
      <alignment horizontal="center" vertical="center" wrapText="1"/>
    </xf>
    <xf numFmtId="189" fontId="52" fillId="35" borderId="20" xfId="0" applyNumberFormat="1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 wrapText="1"/>
    </xf>
    <xf numFmtId="173" fontId="55" fillId="37" borderId="25" xfId="1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3" fontId="25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center" vertical="center"/>
    </xf>
    <xf numFmtId="190" fontId="0" fillId="0" borderId="0" xfId="2" applyNumberFormat="1" applyFont="1"/>
    <xf numFmtId="165" fontId="0" fillId="0" borderId="0" xfId="0" applyNumberFormat="1" applyFont="1" applyAlignment="1">
      <alignment horizontal="center"/>
    </xf>
    <xf numFmtId="173" fontId="0" fillId="0" borderId="0" xfId="1" applyNumberFormat="1" applyFont="1" applyFill="1" applyBorder="1" applyAlignment="1">
      <alignment horizontal="center"/>
    </xf>
    <xf numFmtId="173" fontId="55" fillId="37" borderId="27" xfId="1" applyNumberFormat="1" applyFont="1" applyFill="1" applyBorder="1" applyAlignment="1">
      <alignment horizontal="center" vertical="center" wrapText="1"/>
    </xf>
    <xf numFmtId="173" fontId="55" fillId="37" borderId="23" xfId="1" applyNumberFormat="1" applyFont="1" applyFill="1" applyBorder="1" applyAlignment="1">
      <alignment horizontal="center" vertical="center" wrapText="1"/>
    </xf>
    <xf numFmtId="173" fontId="55" fillId="37" borderId="26" xfId="1" applyNumberFormat="1" applyFont="1" applyFill="1" applyBorder="1" applyAlignment="1">
      <alignment horizontal="center" vertical="center" wrapText="1"/>
    </xf>
    <xf numFmtId="173" fontId="55" fillId="37" borderId="5" xfId="1" applyNumberFormat="1" applyFont="1" applyFill="1" applyBorder="1" applyAlignment="1">
      <alignment horizontal="center" vertical="center" wrapText="1"/>
    </xf>
    <xf numFmtId="173" fontId="55" fillId="37" borderId="25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</cellXfs>
  <cellStyles count="360">
    <cellStyle name="(4) STM-1 (LECT)_x000d__x000a_PL-4579-M-039-99_x000d__x000a_FALTA APE" xfId="6"/>
    <cellStyle name="(4) STM-1 (LECT)_x000d__x000a_PL-4579-M-039-99_x000d__x000a_FALTA APE 2" xfId="7"/>
    <cellStyle name="(4) STM-1 (LECT)_x000d__x000a_PL-4579-M-039-99_x000d__x000a_FALTA APE 3" xfId="8"/>
    <cellStyle name="(4) STM-1 (LECT)_x000d__x000a_PL-4579-M-039-99_x000d__x000a_FALTA APE 4" xfId="9"/>
    <cellStyle name="(4) STM-1 (LECT)_x000d__x000a_PL-4579-M-039-99_x000d__x000a_FALTA APE 5" xfId="10"/>
    <cellStyle name="(4) STM-1 (LECT)_x000d__x000a_PL-4579-M-039-99_x000d__x000a_FALTA APE_Control Afiliaciones" xfId="11"/>
    <cellStyle name="_x0004_¥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AFE" xfId="37"/>
    <cellStyle name="ANCLAS,REZONES Y SUS PARTES,DE FUNDICION,DE HIERRO O DE ACERO" xfId="38"/>
    <cellStyle name="ANCLAS,REZONES Y SUS PARTES,DE FUNDICION,DE HIERRO O DE ACERO 2" xfId="39"/>
    <cellStyle name="ANCLAS,REZONES Y SUS PARTES,DE FUNDICION,DE HIERRO O DE ACERO_HIPOTESIS MACRO 10-15_US" xfId="40"/>
    <cellStyle name="args.style" xfId="41"/>
    <cellStyle name="Bad" xfId="42"/>
    <cellStyle name="blp_datetime" xfId="334"/>
    <cellStyle name="bstitutes]_x000d__x000a_; The following mappings take Word for MS-DOS names, PostScript names, and TrueType_x000d__x000a_; names into account" xfId="43"/>
    <cellStyle name="Cabecera 1" xfId="44"/>
    <cellStyle name="Cabecera 2" xfId="45"/>
    <cellStyle name="Calc Currency (0)" xfId="46"/>
    <cellStyle name="calculated" xfId="47"/>
    <cellStyle name="Calculation" xfId="48"/>
    <cellStyle name="Check Cell" xfId="49"/>
    <cellStyle name="checkExposure" xfId="50"/>
    <cellStyle name="Comma [0]_!!!GO" xfId="51"/>
    <cellStyle name="Comma_!!!GO" xfId="52"/>
    <cellStyle name="Copied" xfId="53"/>
    <cellStyle name="COST1" xfId="54"/>
    <cellStyle name="Currency [0]_!!!GO" xfId="55"/>
    <cellStyle name="Currency 2" xfId="56"/>
    <cellStyle name="Currency_!!!GO" xfId="57"/>
    <cellStyle name="Diseño" xfId="58"/>
    <cellStyle name="DOBLE" xfId="59"/>
    <cellStyle name="Entered" xfId="60"/>
    <cellStyle name="Estilo 1" xfId="61"/>
    <cellStyle name="Euro" xfId="62"/>
    <cellStyle name="Explanatory Text" xfId="63"/>
    <cellStyle name="Fecha" xfId="64"/>
    <cellStyle name="Fijo" xfId="65"/>
    <cellStyle name="Good" xfId="66"/>
    <cellStyle name="Grey" xfId="67"/>
    <cellStyle name="greyed" xfId="68"/>
    <cellStyle name="Header1" xfId="69"/>
    <cellStyle name="Header2" xfId="70"/>
    <cellStyle name="Heading 1" xfId="71"/>
    <cellStyle name="Heading 2" xfId="72"/>
    <cellStyle name="Heading 3" xfId="73"/>
    <cellStyle name="Heading 4" xfId="74"/>
    <cellStyle name="highlightExposure" xfId="75"/>
    <cellStyle name="highlightPD" xfId="76"/>
    <cellStyle name="highlightPercentage" xfId="77"/>
    <cellStyle name="highlightText" xfId="78"/>
    <cellStyle name="Hipervínculo 2" xfId="79"/>
    <cellStyle name="Hipervínculo 3" xfId="356"/>
    <cellStyle name="Input" xfId="80"/>
    <cellStyle name="Input [yellow]" xfId="81"/>
    <cellStyle name="Input Cells" xfId="82"/>
    <cellStyle name="inputDate" xfId="83"/>
    <cellStyle name="inputExposure" xfId="84"/>
    <cellStyle name="inputMaturity" xfId="85"/>
    <cellStyle name="inputPD" xfId="86"/>
    <cellStyle name="inputPercentage" xfId="87"/>
    <cellStyle name="inputSelection" xfId="88"/>
    <cellStyle name="inputText" xfId="89"/>
    <cellStyle name="Linked Cell" xfId="90"/>
    <cellStyle name="Linked Cells" xfId="91"/>
    <cellStyle name="Millares" xfId="1" builtinId="3"/>
    <cellStyle name="Millares [0] 2" xfId="92"/>
    <cellStyle name="Millares 10" xfId="93"/>
    <cellStyle name="Millares 11" xfId="94"/>
    <cellStyle name="Millares 12" xfId="95"/>
    <cellStyle name="Millares 12 2" xfId="96"/>
    <cellStyle name="Millares 12 2 2" xfId="97"/>
    <cellStyle name="Millares 13" xfId="98"/>
    <cellStyle name="Millares 14" xfId="99"/>
    <cellStyle name="Millares 2" xfId="100"/>
    <cellStyle name="Millares 2 2" xfId="101"/>
    <cellStyle name="Millares 2 3" xfId="102"/>
    <cellStyle name="Millares 3" xfId="103"/>
    <cellStyle name="Millares 4" xfId="104"/>
    <cellStyle name="Millares 4 2" xfId="105"/>
    <cellStyle name="Millares 4 2 2" xfId="106"/>
    <cellStyle name="Millares 4 2 2 2" xfId="107"/>
    <cellStyle name="Millares 4 2 2 2 2" xfId="108"/>
    <cellStyle name="Millares 4 2 2 2 3" xfId="109"/>
    <cellStyle name="Millares 4 2 2 2 3 2" xfId="110"/>
    <cellStyle name="Millares 4 2 2 2 3 2 2" xfId="111"/>
    <cellStyle name="Millares 4 2 2 2 4" xfId="112"/>
    <cellStyle name="Millares 4 2 2 2 4 2" xfId="113"/>
    <cellStyle name="Millares 5" xfId="114"/>
    <cellStyle name="Millares 5 2" xfId="115"/>
    <cellStyle name="Millares 5 3" xfId="335"/>
    <cellStyle name="Millares 6" xfId="116"/>
    <cellStyle name="Millares 6 2" xfId="117"/>
    <cellStyle name="Millares 6 2 2" xfId="118"/>
    <cellStyle name="Millares 6 2 2 2" xfId="119"/>
    <cellStyle name="Millares 6 2 2 2 2" xfId="120"/>
    <cellStyle name="Millares 6 2 2 2 3" xfId="121"/>
    <cellStyle name="Millares 6 2 2 2 3 2" xfId="122"/>
    <cellStyle name="Millares 6 2 2 2 3 2 2" xfId="123"/>
    <cellStyle name="Millares 6 2 2 2 3 2 2 2" xfId="330"/>
    <cellStyle name="Millares 6 2 3" xfId="124"/>
    <cellStyle name="Millares 6 2 3 2" xfId="125"/>
    <cellStyle name="Millares 6 2 3 2 2" xfId="126"/>
    <cellStyle name="Millares 6 2 3 2 3" xfId="127"/>
    <cellStyle name="Millares 6 2 3 2 3 2" xfId="128"/>
    <cellStyle name="Millares 6 2 3 2 3 2 2" xfId="129"/>
    <cellStyle name="Millares 6 2 3 2 3 2 2 2" xfId="324"/>
    <cellStyle name="Millares 6 2 3 2 4" xfId="130"/>
    <cellStyle name="Millares 6 2 3 2 5" xfId="131"/>
    <cellStyle name="Millares 6 2 3 2 5 2" xfId="132"/>
    <cellStyle name="Millares 7" xfId="133"/>
    <cellStyle name="Millares 7 2" xfId="134"/>
    <cellStyle name="Millares 7 2 2" xfId="135"/>
    <cellStyle name="Millares 7 2 2 2" xfId="136"/>
    <cellStyle name="Millares 7 2 2 3" xfId="137"/>
    <cellStyle name="Millares 7 2 2 4" xfId="138"/>
    <cellStyle name="Millares 7 2 2 4 2" xfId="139"/>
    <cellStyle name="Millares 7 2 2 4 2 2" xfId="140"/>
    <cellStyle name="Millares 7 2 2 4 2 2 2" xfId="336"/>
    <cellStyle name="Millares 8" xfId="141"/>
    <cellStyle name="Millares 9" xfId="142"/>
    <cellStyle name="Milliers [0]_!!!GO" xfId="143"/>
    <cellStyle name="Milliers_!!!GO" xfId="144"/>
    <cellStyle name="Monétaire [0]_!!!GO" xfId="145"/>
    <cellStyle name="Monétaire_!!!GO" xfId="146"/>
    <cellStyle name="Monetario" xfId="147"/>
    <cellStyle name="Monetario0" xfId="148"/>
    <cellStyle name="Normal" xfId="0" builtinId="0"/>
    <cellStyle name="Normal - Style1" xfId="149"/>
    <cellStyle name="Normal 10" xfId="150"/>
    <cellStyle name="Normal 10 2" xfId="151"/>
    <cellStyle name="Normal 10 2 2" xfId="152"/>
    <cellStyle name="Normal 10 2 2 2" xfId="153"/>
    <cellStyle name="Normal 10 2 2 2 2" xfId="154"/>
    <cellStyle name="Normal 10 2 2 2 2 2" xfId="333"/>
    <cellStyle name="Normal 10 2 2 2 2 2 2" xfId="358"/>
    <cellStyle name="Normal 10 3" xfId="155"/>
    <cellStyle name="Normal 10 4" xfId="156"/>
    <cellStyle name="Normal 10 4 2" xfId="157"/>
    <cellStyle name="Normal 10 4 2 2" xfId="158"/>
    <cellStyle name="Normal 10 4 2 2 2" xfId="332"/>
    <cellStyle name="Normal 11" xfId="159"/>
    <cellStyle name="Normal 12" xfId="160"/>
    <cellStyle name="Normal 12 2" xfId="161"/>
    <cellStyle name="Normal 12 2 2" xfId="162"/>
    <cellStyle name="Normal 12 2 2 2" xfId="320"/>
    <cellStyle name="Normal 12 4" xfId="318"/>
    <cellStyle name="Normal 13" xfId="337"/>
    <cellStyle name="Normal 14" xfId="338"/>
    <cellStyle name="Normal 15" xfId="339"/>
    <cellStyle name="Normal 16" xfId="340"/>
    <cellStyle name="Normal 17" xfId="341"/>
    <cellStyle name="Normal 18" xfId="342"/>
    <cellStyle name="Normal 19" xfId="343"/>
    <cellStyle name="Normal 2" xfId="163"/>
    <cellStyle name="Normal 2 2" xfId="164"/>
    <cellStyle name="Normal 2 2 2" xfId="165"/>
    <cellStyle name="Normal 2 2 2 2" xfId="166"/>
    <cellStyle name="Normal 2 2 2 2 2" xfId="167"/>
    <cellStyle name="Normal 2 2 2 2 2 2" xfId="4"/>
    <cellStyle name="Normal 2 215" xfId="344"/>
    <cellStyle name="Normal 20" xfId="345"/>
    <cellStyle name="Normal 21" xfId="346"/>
    <cellStyle name="Normal 22" xfId="168"/>
    <cellStyle name="Normal 23" xfId="347"/>
    <cellStyle name="Normal 24" xfId="348"/>
    <cellStyle name="Normal 25" xfId="349"/>
    <cellStyle name="Normal 26" xfId="350"/>
    <cellStyle name="Normal 27" xfId="351"/>
    <cellStyle name="Normal 28" xfId="352"/>
    <cellStyle name="Normal 3" xfId="169"/>
    <cellStyle name="Normal 3 2" xfId="170"/>
    <cellStyle name="Normal 4" xfId="171"/>
    <cellStyle name="Normal 4 2" xfId="5"/>
    <cellStyle name="Normal 4 3" xfId="172"/>
    <cellStyle name="Normal 4 3 2" xfId="173"/>
    <cellStyle name="Normal 4 3 2 2" xfId="174"/>
    <cellStyle name="Normal 4 3 2 2 2" xfId="175"/>
    <cellStyle name="Normal 4 3 2 2 3" xfId="176"/>
    <cellStyle name="Normal 4 3 2 2 3 2" xfId="177"/>
    <cellStyle name="Normal 4 3 2 2 3 2 2" xfId="178"/>
    <cellStyle name="Normal 4 3 2 2 3 3" xfId="179"/>
    <cellStyle name="Normal 4 3 2 2 4" xfId="180"/>
    <cellStyle name="Normal 4 3 2 2 4 2" xfId="181"/>
    <cellStyle name="Normal 4 3 2 2 4 2 2" xfId="322"/>
    <cellStyle name="Normal 5" xfId="182"/>
    <cellStyle name="Normal 5 2" xfId="183"/>
    <cellStyle name="Normal 5 2 2" xfId="184"/>
    <cellStyle name="Normal 5 2 2 2" xfId="185"/>
    <cellStyle name="Normal 5 2 2 2 2" xfId="186"/>
    <cellStyle name="Normal 5 2 2 2 3" xfId="187"/>
    <cellStyle name="Normal 5 2 2 2 3 2" xfId="188"/>
    <cellStyle name="Normal 5 2 2 2 3 2 2" xfId="189"/>
    <cellStyle name="Normal 5 2 2 2 3 2 2 2" xfId="328"/>
    <cellStyle name="Normal 5 2 3" xfId="190"/>
    <cellStyle name="Normal 5 2 3 2" xfId="191"/>
    <cellStyle name="Normal 5 2 3 2 2" xfId="192"/>
    <cellStyle name="Normal 5 2 3 2 3" xfId="193"/>
    <cellStyle name="Normal 5 2 3 2 3 2" xfId="194"/>
    <cellStyle name="Normal 5 2 3 2 3 2 2" xfId="195"/>
    <cellStyle name="Normal 5 2 3 2 3 2 2 2" xfId="196"/>
    <cellStyle name="Normal 5 2 3 2 3 2 2 2 2" xfId="327"/>
    <cellStyle name="Normal 5 2 3 2 3 2 2 3" xfId="323"/>
    <cellStyle name="Normal 5 2 3 2 4" xfId="197"/>
    <cellStyle name="Normal 5 2 3 2 5" xfId="198"/>
    <cellStyle name="Normal 5 2 3 2 5 2" xfId="199"/>
    <cellStyle name="Normal 5 2 4" xfId="200"/>
    <cellStyle name="Normal 5 2 4 2" xfId="201"/>
    <cellStyle name="Normal 5 2 4 2 2" xfId="202"/>
    <cellStyle name="Normal 5 2 4 2 3" xfId="203"/>
    <cellStyle name="Normal 5 2 4 2 3 2" xfId="204"/>
    <cellStyle name="Normal 5 2 4 2 3 2 2" xfId="205"/>
    <cellStyle name="Normal 6" xfId="3"/>
    <cellStyle name="Normal 7" xfId="206"/>
    <cellStyle name="Normal 8" xfId="207"/>
    <cellStyle name="Normal 8 2" xfId="208"/>
    <cellStyle name="Normal 8 2 2" xfId="209"/>
    <cellStyle name="Normal 8 2 2 2" xfId="210"/>
    <cellStyle name="Normal 8 2 2 2 2" xfId="211"/>
    <cellStyle name="Normal 8 2 2 3" xfId="212"/>
    <cellStyle name="Normal 8 2 2 3 2" xfId="213"/>
    <cellStyle name="Normal 8 2 2 3 2 2" xfId="214"/>
    <cellStyle name="Normal 8 2 2 3 2 2 2" xfId="353"/>
    <cellStyle name="Normal 8 2 2 3 2 2 2 2" xfId="357"/>
    <cellStyle name="Normal 8 2 2 3 2 2 3" xfId="331"/>
    <cellStyle name="Normal 8 3" xfId="215"/>
    <cellStyle name="Normal 8 3 2" xfId="216"/>
    <cellStyle name="Normal 8 3 2 2" xfId="217"/>
    <cellStyle name="Normal 8 3 2 3" xfId="218"/>
    <cellStyle name="Normal 8 3 2 4" xfId="219"/>
    <cellStyle name="Normal 8 3 2 4 2" xfId="220"/>
    <cellStyle name="Normal 8 3 2 4 2 2" xfId="221"/>
    <cellStyle name="Normal 8 3 2 4 2 2 2" xfId="319"/>
    <cellStyle name="Normal 8 4" xfId="222"/>
    <cellStyle name="Normal 8 4 2" xfId="223"/>
    <cellStyle name="Normal 8 4 2 2" xfId="224"/>
    <cellStyle name="Normal 8 4 2 3" xfId="225"/>
    <cellStyle name="Normal 8 4 2 3 2" xfId="226"/>
    <cellStyle name="Normal 8 4 2 3 2 2" xfId="227"/>
    <cellStyle name="Normal 8 4 2 3 2 2 2" xfId="326"/>
    <cellStyle name="Normal 8 4 2 4" xfId="228"/>
    <cellStyle name="Normal 8 4 2 5" xfId="229"/>
    <cellStyle name="Normal 8 4 2 5 2" xfId="230"/>
    <cellStyle name="Normal 9" xfId="231"/>
    <cellStyle name="Notas 2" xfId="354"/>
    <cellStyle name="Note" xfId="232"/>
    <cellStyle name="Œ…‹æØ‚è [0.00]_!!!GO" xfId="233"/>
    <cellStyle name="Œ…‹æØ‚è_!!!GO" xfId="234"/>
    <cellStyle name="optionalExposure" xfId="235"/>
    <cellStyle name="optionalMaturity" xfId="236"/>
    <cellStyle name="optionalPD" xfId="237"/>
    <cellStyle name="optionalPercentage" xfId="238"/>
    <cellStyle name="optionalSelection" xfId="239"/>
    <cellStyle name="optionalText" xfId="240"/>
    <cellStyle name="Output" xfId="241"/>
    <cellStyle name="per.style" xfId="242"/>
    <cellStyle name="Percent [2]" xfId="243"/>
    <cellStyle name="Percent 2" xfId="244"/>
    <cellStyle name="Porcen - Estilo1" xfId="245"/>
    <cellStyle name="Porcentaje" xfId="2"/>
    <cellStyle name="Porcentual 2" xfId="246"/>
    <cellStyle name="Porcentual 2 2" xfId="247"/>
    <cellStyle name="Porcentual 2 3" xfId="248"/>
    <cellStyle name="Porcentual 3" xfId="249"/>
    <cellStyle name="Porcentual 3 2" xfId="250"/>
    <cellStyle name="Porcentual 3 2 2" xfId="251"/>
    <cellStyle name="Porcentual 3 2 2 2" xfId="252"/>
    <cellStyle name="Porcentual 3 2 2 2 2" xfId="253"/>
    <cellStyle name="Porcentual 3 2 2 2 3" xfId="254"/>
    <cellStyle name="Porcentual 3 2 2 2 3 2" xfId="255"/>
    <cellStyle name="Porcentual 3 2 2 2 3 2 2" xfId="256"/>
    <cellStyle name="Porcentual 3 2 2 2 4" xfId="257"/>
    <cellStyle name="Porcentual 3 2 2 2 4 2" xfId="258"/>
    <cellStyle name="Porcentual 3 3" xfId="321"/>
    <cellStyle name="Porcentual 4" xfId="259"/>
    <cellStyle name="Porcentual 4 2" xfId="260"/>
    <cellStyle name="Porcentual 4 2 2" xfId="261"/>
    <cellStyle name="Porcentual 4 2 2 2" xfId="262"/>
    <cellStyle name="Porcentual 4 2 2 2 2" xfId="263"/>
    <cellStyle name="Porcentual 4 2 2 2 3" xfId="264"/>
    <cellStyle name="Porcentual 4 2 2 2 3 2" xfId="265"/>
    <cellStyle name="Porcentual 4 2 2 2 3 2 2" xfId="266"/>
    <cellStyle name="Porcentual 4 2 2 2 3 2 2 2" xfId="329"/>
    <cellStyle name="Porcentual 4 2 3" xfId="267"/>
    <cellStyle name="Porcentual 4 2 3 2" xfId="268"/>
    <cellStyle name="Porcentual 4 2 3 2 2" xfId="269"/>
    <cellStyle name="Porcentual 4 2 3 2 3" xfId="270"/>
    <cellStyle name="Porcentual 4 2 3 2 3 2" xfId="271"/>
    <cellStyle name="Porcentual 4 2 3 2 3 2 2" xfId="272"/>
    <cellStyle name="Porcentual 4 2 3 2 3 2 2 2" xfId="325"/>
    <cellStyle name="Porcentual 4 2 3 2 4" xfId="273"/>
    <cellStyle name="Porcentual 4 2 3 2 5" xfId="274"/>
    <cellStyle name="Porcentual 4 2 3 2 6" xfId="275"/>
    <cellStyle name="Porcentual 4 2 3 2 6 2" xfId="276"/>
    <cellStyle name="Porcentual 5" xfId="277"/>
    <cellStyle name="Porcentual 5 2" xfId="278"/>
    <cellStyle name="Porcentual 5 2 2" xfId="279"/>
    <cellStyle name="Porcentual 5 2 2 2" xfId="280"/>
    <cellStyle name="Porcentual 5 2 2 3" xfId="281"/>
    <cellStyle name="Porcentual 5 2 2 4" xfId="282"/>
    <cellStyle name="Porcentual 5 2 2 4 2" xfId="283"/>
    <cellStyle name="Porcentual 5 2 2 4 2 2" xfId="284"/>
    <cellStyle name="Porcentual 5 2 2 4 2 2 2" xfId="355"/>
    <cellStyle name="Porcentual 5 3" xfId="285"/>
    <cellStyle name="Porcentual 6" xfId="286"/>
    <cellStyle name="Porcentual 6 2" xfId="287"/>
    <cellStyle name="Porcentual 7" xfId="288"/>
    <cellStyle name="Porcentual 8" xfId="289"/>
    <cellStyle name="Porcentual 8 2" xfId="290"/>
    <cellStyle name="Porcentual 8 2 2" xfId="291"/>
    <cellStyle name="Porcentual 9" xfId="359"/>
    <cellStyle name="pricing" xfId="292"/>
    <cellStyle name="PSChar" xfId="293"/>
    <cellStyle name="Punto" xfId="294"/>
    <cellStyle name="Punto0" xfId="295"/>
    <cellStyle name="RevList" xfId="296"/>
    <cellStyle name="showExposure" xfId="297"/>
    <cellStyle name="showParameterE" xfId="298"/>
    <cellStyle name="showParameterS" xfId="299"/>
    <cellStyle name="showPD" xfId="300"/>
    <cellStyle name="showPercentage" xfId="301"/>
    <cellStyle name="showSelection" xfId="302"/>
    <cellStyle name="Subtotal" xfId="303"/>
    <cellStyle name="supFloat" xfId="304"/>
    <cellStyle name="supInt" xfId="305"/>
    <cellStyle name="supParameterE" xfId="306"/>
    <cellStyle name="supParameterS" xfId="307"/>
    <cellStyle name="supPD" xfId="308"/>
    <cellStyle name="supPercentage" xfId="309"/>
    <cellStyle name="supPercentageL" xfId="310"/>
    <cellStyle name="supSelection" xfId="311"/>
    <cellStyle name="supText" xfId="312"/>
    <cellStyle name="Title" xfId="313"/>
    <cellStyle name="Total2 - Estilo2" xfId="314"/>
    <cellStyle name="Währung [0]_35ERI8T2gbIEMixb4v26icuOo" xfId="315"/>
    <cellStyle name="Währung_35ERI8T2gbIEMixb4v26icuOo" xfId="316"/>
    <cellStyle name="Warning Text" xfId="317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22" formatCode="mmm\-yy"/>
      <alignment horizontal="center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/>
              <a:t> </a:t>
            </a:r>
            <a:r>
              <a:rPr lang="es-PE" sz="1400" b="1" i="0" baseline="0"/>
              <a:t>Créditos del sistema financiero</a:t>
            </a:r>
            <a:endParaRPr lang="es-PE"/>
          </a:p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100" b="0" i="0" baseline="0"/>
              <a:t>Saldo valorado en miles de millones de soles, fin de período</a:t>
            </a:r>
          </a:p>
          <a:p>
            <a:pPr algn="l">
              <a:defRPr sz="1400">
                <a:solidFill>
                  <a:srgbClr val="0070C0"/>
                </a:solidFill>
              </a:defRPr>
            </a:pPr>
            <a:endParaRPr lang="es-PE"/>
          </a:p>
        </c:rich>
      </c:tx>
      <c:layout>
        <c:manualLayout>
          <c:xMode val="edge"/>
          <c:yMode val="edge"/>
          <c:x val="2.0604111986001802E-2"/>
          <c:y val="2.77992311797928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555555555555582E-2"/>
          <c:y val="0.19911217573491938"/>
          <c:w val="0.93888888888889765"/>
          <c:h val="0.608314304966315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Créditos!$P$171</c:f>
              <c:strCache>
                <c:ptCount val="1"/>
                <c:pt idx="0">
                  <c:v>Moneda nacional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Créditos!$O$172:$O$177</c:f>
              <c:numCache>
                <c:formatCode>0</c:formatCode>
                <c:ptCount val="6"/>
                <c:pt idx="0" formatCode="General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Créditos!$P$172:$P$177</c:f>
              <c:numCache>
                <c:formatCode>#,##0</c:formatCode>
                <c:ptCount val="6"/>
                <c:pt idx="0">
                  <c:v>83.833794629429988</c:v>
                </c:pt>
                <c:pt idx="1">
                  <c:v>96.397506000000007</c:v>
                </c:pt>
                <c:pt idx="2">
                  <c:v>119.03340454597001</c:v>
                </c:pt>
                <c:pt idx="3">
                  <c:v>140.96421158769996</c:v>
                </c:pt>
                <c:pt idx="4">
                  <c:v>182.01304705504003</c:v>
                </c:pt>
                <c:pt idx="5">
                  <c:v>194.83145947673</c:v>
                </c:pt>
              </c:numCache>
            </c:numRef>
          </c:val>
        </c:ser>
        <c:ser>
          <c:idx val="1"/>
          <c:order val="1"/>
          <c:tx>
            <c:strRef>
              <c:f>Créditos!$Q$171</c:f>
              <c:strCache>
                <c:ptCount val="1"/>
                <c:pt idx="0">
                  <c:v>Moneda extranjera</c:v>
                </c:pt>
              </c:strCache>
            </c:strRef>
          </c:tx>
          <c:spPr>
            <a:solidFill>
              <a:srgbClr val="C9F1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Créditos!$O$172:$O$177</c:f>
              <c:numCache>
                <c:formatCode>0</c:formatCode>
                <c:ptCount val="6"/>
                <c:pt idx="0" formatCode="General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Créditos!$Q$172:$Q$177</c:f>
              <c:numCache>
                <c:formatCode>#,##0</c:formatCode>
                <c:ptCount val="6"/>
                <c:pt idx="0">
                  <c:v>67.778715658240003</c:v>
                </c:pt>
                <c:pt idx="1">
                  <c:v>74.116007549999992</c:v>
                </c:pt>
                <c:pt idx="2">
                  <c:v>79.979481044698758</c:v>
                </c:pt>
                <c:pt idx="3">
                  <c:v>85.118565654523223</c:v>
                </c:pt>
                <c:pt idx="4">
                  <c:v>76.942652631917184</c:v>
                </c:pt>
                <c:pt idx="5">
                  <c:v>76.931872030030661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1"/>
        <c:overlap val="100"/>
        <c:axId val="945259168"/>
        <c:axId val="945253728"/>
      </c:barChart>
      <c:catAx>
        <c:axId val="94525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PE"/>
          </a:p>
        </c:txPr>
        <c:crossAx val="945253728"/>
        <c:crosses val="autoZero"/>
        <c:auto val="1"/>
        <c:lblAlgn val="ctr"/>
        <c:lblOffset val="100"/>
        <c:noMultiLvlLbl val="0"/>
      </c:catAx>
      <c:valAx>
        <c:axId val="9452537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94525916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549321959755718"/>
          <c:y val="0.91621815173053756"/>
          <c:w val="0.56901334208222165"/>
          <c:h val="8.3781848269465747E-2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400" b="1" i="0" baseline="0"/>
              <a:t>Depósitos del sistema financiero</a:t>
            </a:r>
          </a:p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100" b="0" i="0" u="none" strike="noStrike" baseline="0"/>
              <a:t>Saldo valorado en miles de millones de soles, fin de período</a:t>
            </a:r>
            <a:endParaRPr lang="es-PE" sz="1100"/>
          </a:p>
        </c:rich>
      </c:tx>
      <c:layout>
        <c:manualLayout>
          <c:xMode val="edge"/>
          <c:yMode val="edge"/>
          <c:x val="2.0604111986001802E-2"/>
          <c:y val="2.77992311797928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555555555555582E-2"/>
          <c:y val="0.19911217573491938"/>
          <c:w val="0.93888888888889765"/>
          <c:h val="0.608314304966315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Depósitos!$I$143</c:f>
              <c:strCache>
                <c:ptCount val="1"/>
                <c:pt idx="0">
                  <c:v>Moneda nacional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Depósitos!$H$144:$H$149</c:f>
              <c:numCache>
                <c:formatCode>0</c:formatCode>
                <c:ptCount val="6"/>
                <c:pt idx="0" formatCode="General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Depósitos!$I$144:$I$149</c:f>
              <c:numCache>
                <c:formatCode>#,##0</c:formatCode>
                <c:ptCount val="6"/>
                <c:pt idx="0">
                  <c:v>66.419891826089895</c:v>
                </c:pt>
                <c:pt idx="1">
                  <c:v>81.899453255680157</c:v>
                </c:pt>
                <c:pt idx="2">
                  <c:v>89.656680552710029</c:v>
                </c:pt>
                <c:pt idx="3">
                  <c:v>94.265419712160053</c:v>
                </c:pt>
                <c:pt idx="4">
                  <c:v>99.330217427720001</c:v>
                </c:pt>
                <c:pt idx="5">
                  <c:v>110.12166072286</c:v>
                </c:pt>
              </c:numCache>
            </c:numRef>
          </c:val>
        </c:ser>
        <c:ser>
          <c:idx val="1"/>
          <c:order val="1"/>
          <c:tx>
            <c:strRef>
              <c:f>Depósitos!$J$143</c:f>
              <c:strCache>
                <c:ptCount val="1"/>
                <c:pt idx="0">
                  <c:v>Moneda extranjera</c:v>
                </c:pt>
              </c:strCache>
            </c:strRef>
          </c:tx>
          <c:spPr>
            <a:solidFill>
              <a:srgbClr val="C9F1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Depósitos!$H$144:$H$149</c:f>
              <c:numCache>
                <c:formatCode>0</c:formatCode>
                <c:ptCount val="6"/>
                <c:pt idx="0" formatCode="General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Depósitos!$J$144:$J$149</c:f>
              <c:numCache>
                <c:formatCode>#,##0</c:formatCode>
                <c:ptCount val="6"/>
                <c:pt idx="0">
                  <c:v>59.651408758610025</c:v>
                </c:pt>
                <c:pt idx="1">
                  <c:v>58.425486446990021</c:v>
                </c:pt>
                <c:pt idx="2">
                  <c:v>80.663467831920102</c:v>
                </c:pt>
                <c:pt idx="3">
                  <c:v>83.712979587820058</c:v>
                </c:pt>
                <c:pt idx="4">
                  <c:v>111.43675069527799</c:v>
                </c:pt>
                <c:pt idx="5">
                  <c:v>100.079575570494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1"/>
        <c:overlap val="100"/>
        <c:axId val="945251008"/>
        <c:axId val="945259712"/>
      </c:barChart>
      <c:catAx>
        <c:axId val="94525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PE"/>
          </a:p>
        </c:txPr>
        <c:crossAx val="945259712"/>
        <c:crosses val="autoZero"/>
        <c:auto val="1"/>
        <c:lblAlgn val="ctr"/>
        <c:lblOffset val="100"/>
        <c:noMultiLvlLbl val="0"/>
      </c:catAx>
      <c:valAx>
        <c:axId val="9452597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94525100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549321959755718"/>
          <c:y val="0.91621815173053756"/>
          <c:w val="0.56901334208222165"/>
          <c:h val="8.3781848269465747E-2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299357</xdr:colOff>
      <xdr:row>180</xdr:row>
      <xdr:rowOff>40821</xdr:rowOff>
    </xdr:from>
    <xdr:to>
      <xdr:col>21</xdr:col>
      <xdr:colOff>571500</xdr:colOff>
      <xdr:row>197</xdr:row>
      <xdr:rowOff>13607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623453</xdr:colOff>
      <xdr:row>151</xdr:row>
      <xdr:rowOff>121227</xdr:rowOff>
    </xdr:from>
    <xdr:to>
      <xdr:col>14</xdr:col>
      <xdr:colOff>294408</xdr:colOff>
      <xdr:row>168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u03bd01\analisis\Analisis\Renta%20Variable\Doctos\Bolsa%20al%20Dia\Analisis\Multiplos\concentra_ult_ver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p015908\Mis%20documentos\Planificaci&#243;n\Memoria\Memoria%202010\Memoria%20RSC\2010\Datos%20Finanz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viza1\data_comun\DOCUME~1\p009736\CONFIG~1\Temp\XPgrpwise\Boletin-Bcos\F&#243;rmula%20Excel-Siscor\Bcos\EEFF%20e%20Indicadores%20Bancos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P014586\Escritorio\Modelo%20de%20Programaci&#243;n%20Financiera\NUEVO%20MODELO\MODELO%20PF_BBVA__Jul09_ejercicio_comple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P013682\My%20Documents\LC%20Oficina\Valorizaciones\La%20Cima\0811%20GoldField%20La%20CimaValuation%20ECS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EMISORAS"/>
      <sheetName val="Cierres"/>
      <sheetName val="Estimados"/>
      <sheetName val="QINFFIN"/>
      <sheetName val="GRUPOSFIN"/>
      <sheetName val="SALIDA_TODOS"/>
      <sheetName val="SALIDA_ESPAÑOL"/>
      <sheetName val="SALIDA_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o"/>
      <sheetName val="Volumen"/>
      <sheetName val="Datos Relevantes"/>
      <sheetName val="EEFF SBS"/>
      <sheetName val="Indicadores"/>
      <sheetName val="Personal"/>
      <sheetName val="Canales"/>
      <sheetName val="Oficinas"/>
      <sheetName val="Rentabilidad"/>
      <sheetName val="Ratio Reportado"/>
      <sheetName val="FORMA  B"/>
      <sheetName val="FORMA  A"/>
      <sheetName val="Indicadores CC"/>
      <sheetName val="Dep. y Oblig."/>
      <sheetName val="Cu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A7">
            <v>0.33698882735432562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-BG"/>
      <sheetName val="06-EGP"/>
      <sheetName val="05-BG (P)"/>
      <sheetName val="06-EGP (P)"/>
      <sheetName val="Data"/>
      <sheetName val="Indic Act (WEB)"/>
      <sheetName val="Bol-Public."/>
    </sheetNames>
    <sheetDataSet>
      <sheetData sheetId="0">
        <row r="3">
          <cell r="B3">
            <v>39813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upuestos"/>
      <sheetName val="objetivos"/>
      <sheetName val="exogenos"/>
      <sheetName val="predet"/>
      <sheetName val="commodities"/>
      <sheetName val="ipx_ipm"/>
      <sheetName val="ToT"/>
      <sheetName val="Inf_TC"/>
      <sheetName val="Real"/>
      <sheetName val="Sectoriales"/>
      <sheetName val="Mensuales"/>
      <sheetName val="Agro"/>
      <sheetName val="Pesca"/>
      <sheetName val="Minería"/>
      <sheetName val="Construccion"/>
      <sheetName val="Manuf"/>
      <sheetName val="Hoja1"/>
      <sheetName val="ODG"/>
      <sheetName val="OyDG"/>
      <sheetName val="Ahorros-Brechas"/>
      <sheetName val="YN"/>
      <sheetName val="Fiscal"/>
      <sheetName val="Ing.Trib."/>
      <sheetName val="Transferencias"/>
      <sheetName val="Resumen Fiscales"/>
      <sheetName val="GNF_GC"/>
      <sheetName val="Req. Finan."/>
      <sheetName val="Def.Estructural"/>
      <sheetName val="Saldodeuda"/>
      <sheetName val="Sector Externo"/>
      <sheetName val="BP"/>
      <sheetName val="BC"/>
      <sheetName val="Exportaciones"/>
      <sheetName val="Exp.Trad"/>
      <sheetName val="Exp.NT"/>
      <sheetName val="Importaciones"/>
      <sheetName val="Renta de factores"/>
      <sheetName val="Cta FinancieraPriv"/>
      <sheetName val="Cta FinancierPub"/>
      <sheetName val="Cap_CP"/>
      <sheetName val="Flujos_macro"/>
      <sheetName val="Monetario"/>
      <sheetName val="CtasMo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T1">
            <v>136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&amp;Cuad Ing"/>
      <sheetName val="Graf&amp;Cuad"/>
      <sheetName val="Valuation Múlt"/>
      <sheetName val="Resumen Anual"/>
      <sheetName val="Valuation Resum"/>
      <sheetName val="Resumen Trim"/>
      <sheetName val="Forecast Anual"/>
      <sheetName val="Forecast Trim"/>
      <sheetName val="Supuestos"/>
      <sheetName val="Op. Anual"/>
      <sheetName val="Op. Trim"/>
      <sheetName val="Datos"/>
      <sheetName val="EPyG Soles"/>
      <sheetName val="BG Soles"/>
      <sheetName val="Flujo S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id="1" name="Tabla12" displayName="Tabla12" ref="B2:E170" totalsRowShown="0" headerRowDxfId="6" headerRowBorderDxfId="5" tableBorderDxfId="4">
  <tableColumns count="4">
    <tableColumn id="1" name="Periodo" dataDxfId="3"/>
    <tableColumn id="2" name="Depósitos Moneda Nacional (Mill. S/.)" dataDxfId="2" dataCellStyle="Millares"/>
    <tableColumn id="3" name="Depósitos Moneda Extranjera (Mill. S/.)" dataDxfId="1" dataCellStyle="Millares"/>
    <tableColumn id="4" name="Total de Depósitos (Mill. S/.)" dataDxfId="0" dataCellStyle="Millare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546"/>
  <sheetViews>
    <sheetView tabSelected="1" zoomScale="115" zoomScaleNormal="115" workbookViewId="0">
      <pane xSplit="1" ySplit="6" topLeftCell="L179" activePane="bottomRight" state="frozen"/>
      <selection activeCell="E176" sqref="E176"/>
      <selection pane="topRight" activeCell="E176" sqref="E176"/>
      <selection pane="bottomLeft" activeCell="E176" sqref="E176"/>
      <selection pane="bottomRight" activeCell="V199" sqref="V199"/>
    </sheetView>
  </sheetViews>
  <sheetFormatPr baseColWidth="10" defaultColWidth="9.140625" defaultRowHeight="12.75"/>
  <cols>
    <col min="1" max="1" width="9.140625" style="48"/>
    <col min="2" max="3" width="12.85546875" style="48" customWidth="1"/>
    <col min="4" max="4" width="13.42578125" style="48" bestFit="1" customWidth="1"/>
    <col min="5" max="8" width="12.85546875" style="48" customWidth="1"/>
    <col min="9" max="9" width="1.85546875" style="48" customWidth="1"/>
    <col min="10" max="12" width="12.85546875" style="48" customWidth="1"/>
    <col min="13" max="17" width="9.140625" style="48"/>
    <col min="18" max="18" width="9.28515625" style="48" bestFit="1" customWidth="1"/>
    <col min="19" max="16384" width="9.140625" style="48"/>
  </cols>
  <sheetData>
    <row r="1" spans="1:13" customFormat="1">
      <c r="A1" s="43"/>
      <c r="B1" s="38"/>
      <c r="C1" s="38"/>
      <c r="D1" s="38"/>
      <c r="E1" s="41"/>
      <c r="F1" s="38"/>
      <c r="G1" s="38"/>
      <c r="H1" s="38"/>
      <c r="I1" s="39"/>
      <c r="J1" s="38"/>
      <c r="K1" s="38"/>
      <c r="L1" s="38"/>
    </row>
    <row r="2" spans="1:13" customFormat="1" ht="18">
      <c r="A2" s="42" t="s">
        <v>34</v>
      </c>
      <c r="B2" s="38"/>
      <c r="C2" s="38"/>
      <c r="D2" s="38"/>
      <c r="E2" s="41"/>
      <c r="F2" s="38"/>
      <c r="G2" s="38"/>
      <c r="H2" s="38"/>
      <c r="I2" s="39"/>
      <c r="J2" s="38"/>
      <c r="K2" s="38"/>
      <c r="L2" s="38"/>
    </row>
    <row r="3" spans="1:13" customFormat="1">
      <c r="A3" s="40" t="s">
        <v>33</v>
      </c>
      <c r="B3" s="38"/>
      <c r="C3" s="38"/>
      <c r="D3" s="38"/>
      <c r="E3" s="85"/>
      <c r="F3" s="85"/>
      <c r="G3" s="85"/>
      <c r="H3" s="85"/>
      <c r="I3" s="50"/>
      <c r="J3" s="50"/>
      <c r="K3" s="50"/>
      <c r="L3" s="50"/>
    </row>
    <row r="4" spans="1:13" customFormat="1" ht="13.5" thickBot="1">
      <c r="D4" s="37" t="s">
        <v>32</v>
      </c>
      <c r="I4" s="48"/>
    </row>
    <row r="5" spans="1:13" customFormat="1" ht="13.5" customHeight="1" thickBot="1">
      <c r="A5" s="86" t="s">
        <v>31</v>
      </c>
      <c r="B5" s="78" t="s">
        <v>38</v>
      </c>
      <c r="C5" s="78" t="s">
        <v>39</v>
      </c>
      <c r="D5" s="86" t="s">
        <v>29</v>
      </c>
      <c r="E5" s="88" t="s">
        <v>30</v>
      </c>
      <c r="F5" s="89"/>
      <c r="G5" s="89"/>
      <c r="H5" s="90"/>
      <c r="I5" s="75"/>
      <c r="J5" s="51"/>
      <c r="K5" s="51"/>
      <c r="L5" s="51"/>
    </row>
    <row r="6" spans="1:13" customFormat="1" ht="13.5" thickBot="1">
      <c r="A6" s="87"/>
      <c r="B6" s="34" t="s">
        <v>2</v>
      </c>
      <c r="C6" s="34" t="s">
        <v>2</v>
      </c>
      <c r="D6" s="87"/>
      <c r="E6" s="35" t="s">
        <v>28</v>
      </c>
      <c r="F6" s="35" t="s">
        <v>27</v>
      </c>
      <c r="G6" s="35" t="s">
        <v>26</v>
      </c>
      <c r="H6" s="73" t="s">
        <v>2</v>
      </c>
      <c r="I6" s="77"/>
      <c r="J6" s="36" t="s">
        <v>28</v>
      </c>
      <c r="K6" s="35" t="s">
        <v>27</v>
      </c>
      <c r="L6" s="35" t="s">
        <v>26</v>
      </c>
      <c r="M6" s="34" t="s">
        <v>2</v>
      </c>
    </row>
    <row r="7" spans="1:13" customFormat="1">
      <c r="A7" s="25">
        <v>36892</v>
      </c>
      <c r="B7" s="20">
        <v>8420.1575820312974</v>
      </c>
      <c r="C7" s="20">
        <v>33266.798916369429</v>
      </c>
      <c r="D7" s="33">
        <v>3.5339999999999998</v>
      </c>
      <c r="E7" s="26">
        <v>33774.21214140072</v>
      </c>
      <c r="F7" s="21">
        <v>4635.1786940000002</v>
      </c>
      <c r="G7" s="32">
        <v>3277.5656630000003</v>
      </c>
      <c r="H7" s="76">
        <v>41686.956498400723</v>
      </c>
      <c r="I7" s="46"/>
      <c r="J7" s="52"/>
      <c r="K7" s="52"/>
      <c r="L7" s="52"/>
    </row>
    <row r="8" spans="1:13" customFormat="1">
      <c r="A8" s="25">
        <v>36923</v>
      </c>
      <c r="B8" s="20">
        <v>8375.1567645526775</v>
      </c>
      <c r="C8" s="20">
        <v>33503.535842536548</v>
      </c>
      <c r="D8" s="33">
        <v>3.5230000000000001</v>
      </c>
      <c r="E8" s="26">
        <v>34008.216135089227</v>
      </c>
      <c r="F8" s="21">
        <v>4610.939253999999</v>
      </c>
      <c r="G8" s="32">
        <v>3259.5372179999999</v>
      </c>
      <c r="H8" s="76">
        <v>41878.692607089222</v>
      </c>
      <c r="I8" s="46"/>
      <c r="J8" s="52"/>
      <c r="K8" s="52"/>
      <c r="L8" s="52"/>
    </row>
    <row r="9" spans="1:13" customFormat="1">
      <c r="A9" s="25">
        <v>36951</v>
      </c>
      <c r="B9" s="20">
        <v>8429.7332957315266</v>
      </c>
      <c r="C9" s="20">
        <v>34044.343748889798</v>
      </c>
      <c r="D9" s="33">
        <v>3.524</v>
      </c>
      <c r="E9" s="26">
        <v>34607.113210621326</v>
      </c>
      <c r="F9" s="21">
        <v>4600.5669590000007</v>
      </c>
      <c r="G9" s="32">
        <v>3266.3968749999999</v>
      </c>
      <c r="H9" s="76">
        <v>42474.077044621328</v>
      </c>
      <c r="I9" s="46"/>
      <c r="J9" s="52"/>
      <c r="K9" s="52"/>
      <c r="L9" s="52"/>
    </row>
    <row r="10" spans="1:13" customFormat="1">
      <c r="A10" s="25">
        <v>36982</v>
      </c>
      <c r="B10" s="20">
        <v>8452.2525912004076</v>
      </c>
      <c r="C10" s="20">
        <v>35252.961416010643</v>
      </c>
      <c r="D10" s="33">
        <v>3.5870000000000002</v>
      </c>
      <c r="E10" s="26">
        <v>35838.534391211047</v>
      </c>
      <c r="F10" s="21">
        <v>4516.3682800000006</v>
      </c>
      <c r="G10" s="32">
        <v>3350.3113359999998</v>
      </c>
      <c r="H10" s="76">
        <v>43705.214007211049</v>
      </c>
      <c r="I10" s="46"/>
      <c r="J10" s="52"/>
      <c r="K10" s="52"/>
      <c r="L10" s="52"/>
    </row>
    <row r="11" spans="1:13" customFormat="1">
      <c r="A11" s="25">
        <v>37012</v>
      </c>
      <c r="B11" s="20">
        <v>8412.8139631018803</v>
      </c>
      <c r="C11" s="20">
        <v>35883.001828935943</v>
      </c>
      <c r="D11" s="33">
        <v>3.6219999999999999</v>
      </c>
      <c r="E11" s="26">
        <v>36432.911356037825</v>
      </c>
      <c r="F11" s="21">
        <v>4478.2259840000006</v>
      </c>
      <c r="G11" s="32">
        <v>3384.6784520000001</v>
      </c>
      <c r="H11" s="76">
        <v>44295.815792037822</v>
      </c>
      <c r="I11" s="46"/>
      <c r="J11" s="52"/>
      <c r="K11" s="52"/>
      <c r="L11" s="52"/>
    </row>
    <row r="12" spans="1:13" customFormat="1">
      <c r="A12" s="25">
        <v>37043</v>
      </c>
      <c r="B12" s="20">
        <v>8410.1046363117475</v>
      </c>
      <c r="C12" s="20">
        <v>34754.82602130749</v>
      </c>
      <c r="D12" s="33">
        <v>3.5129999999999999</v>
      </c>
      <c r="E12" s="26">
        <v>35462.450121619237</v>
      </c>
      <c r="F12" s="21">
        <v>4406.5224079999998</v>
      </c>
      <c r="G12" s="32">
        <v>3295.9581280000002</v>
      </c>
      <c r="H12" s="76">
        <v>43164.930657619232</v>
      </c>
      <c r="I12" s="46"/>
      <c r="J12" s="52"/>
      <c r="K12" s="52"/>
      <c r="L12" s="52"/>
    </row>
    <row r="13" spans="1:13" customFormat="1">
      <c r="A13" s="25">
        <v>37073</v>
      </c>
      <c r="B13" s="20">
        <v>8385.7720954978176</v>
      </c>
      <c r="C13" s="20">
        <v>33927.550830374705</v>
      </c>
      <c r="D13" s="33">
        <v>3.4860000000000002</v>
      </c>
      <c r="E13" s="26">
        <v>34835.339881872525</v>
      </c>
      <c r="F13" s="21">
        <v>4186.86132</v>
      </c>
      <c r="G13" s="32">
        <v>3291.1217240000001</v>
      </c>
      <c r="H13" s="76">
        <v>42313.322925872519</v>
      </c>
      <c r="I13" s="46"/>
      <c r="J13" s="52"/>
      <c r="K13" s="52"/>
      <c r="L13" s="52"/>
    </row>
    <row r="14" spans="1:13" customFormat="1">
      <c r="A14" s="25">
        <v>37104</v>
      </c>
      <c r="B14" s="20">
        <v>8574.3072870203669</v>
      </c>
      <c r="C14" s="20">
        <v>33667.011301205435</v>
      </c>
      <c r="D14" s="33">
        <v>3.4820000000000002</v>
      </c>
      <c r="E14" s="26">
        <v>34768.869046225802</v>
      </c>
      <c r="F14" s="21">
        <v>4172.8665129999999</v>
      </c>
      <c r="G14" s="32">
        <v>3299.5830289999999</v>
      </c>
      <c r="H14" s="76">
        <v>42241.318588225804</v>
      </c>
      <c r="I14" s="46"/>
      <c r="J14" s="52"/>
      <c r="K14" s="52"/>
      <c r="L14" s="52"/>
    </row>
    <row r="15" spans="1:13" customFormat="1">
      <c r="A15" s="25">
        <v>37135</v>
      </c>
      <c r="B15" s="20">
        <v>8588.1607231428552</v>
      </c>
      <c r="C15" s="20">
        <v>33194.719500003433</v>
      </c>
      <c r="D15" s="33">
        <v>3.4830000000000001</v>
      </c>
      <c r="E15" s="26">
        <v>34309.526967146288</v>
      </c>
      <c r="F15" s="21">
        <v>4160.2844020000002</v>
      </c>
      <c r="G15" s="32">
        <v>3313.0688540000001</v>
      </c>
      <c r="H15" s="76">
        <v>41782.880223146283</v>
      </c>
      <c r="I15" s="46"/>
      <c r="J15" s="52"/>
      <c r="K15" s="52"/>
      <c r="L15" s="52"/>
    </row>
    <row r="16" spans="1:13" customFormat="1">
      <c r="A16" s="25">
        <v>37165</v>
      </c>
      <c r="B16" s="20">
        <v>8685.2821942460832</v>
      </c>
      <c r="C16" s="20">
        <v>32754.634739693458</v>
      </c>
      <c r="D16" s="33">
        <v>3.4409999999999998</v>
      </c>
      <c r="E16" s="26">
        <v>34041.682992939539</v>
      </c>
      <c r="F16" s="21">
        <v>4115.7783320000008</v>
      </c>
      <c r="G16" s="32">
        <v>3282.4556089999996</v>
      </c>
      <c r="H16" s="76">
        <v>41439.916933939538</v>
      </c>
      <c r="I16" s="46"/>
      <c r="J16" s="52"/>
      <c r="K16" s="52"/>
      <c r="L16" s="52"/>
    </row>
    <row r="17" spans="1:13" customFormat="1">
      <c r="A17" s="25">
        <v>37196</v>
      </c>
      <c r="B17" s="20">
        <v>8801.2153745047672</v>
      </c>
      <c r="C17" s="20">
        <v>32660.056885826692</v>
      </c>
      <c r="D17" s="33">
        <v>3.4350000000000001</v>
      </c>
      <c r="E17" s="26">
        <v>33911.718852331462</v>
      </c>
      <c r="F17" s="21">
        <v>4245.2355559999996</v>
      </c>
      <c r="G17" s="32">
        <v>3304.3178520000001</v>
      </c>
      <c r="H17" s="76">
        <v>41461.272260331461</v>
      </c>
      <c r="I17" s="46"/>
      <c r="J17" s="52"/>
      <c r="K17" s="52"/>
      <c r="L17" s="52"/>
    </row>
    <row r="18" spans="1:13" customFormat="1">
      <c r="A18" s="19">
        <v>37226</v>
      </c>
      <c r="B18" s="15">
        <v>9048.4789133604027</v>
      </c>
      <c r="C18" s="15">
        <v>33274.070668791624</v>
      </c>
      <c r="D18" s="31">
        <v>3.444</v>
      </c>
      <c r="E18" s="27">
        <v>34498.678902152024</v>
      </c>
      <c r="F18" s="16">
        <v>4216.2903550000001</v>
      </c>
      <c r="G18" s="30">
        <v>3607.5803249999999</v>
      </c>
      <c r="H18" s="74">
        <v>42322.549582152024</v>
      </c>
      <c r="I18" s="46"/>
      <c r="J18" s="52"/>
      <c r="K18" s="52"/>
      <c r="L18" s="52"/>
    </row>
    <row r="19" spans="1:13" customFormat="1">
      <c r="A19" s="25">
        <v>37257</v>
      </c>
      <c r="B19" s="20">
        <v>8746.8511883400006</v>
      </c>
      <c r="C19" s="20">
        <v>33148.339915570003</v>
      </c>
      <c r="D19" s="28">
        <v>3.4769999999999999</v>
      </c>
      <c r="E19" s="26">
        <v>33991.81634646</v>
      </c>
      <c r="F19" s="21">
        <v>4268.3713965099996</v>
      </c>
      <c r="G19" s="21">
        <v>3635.0033609399993</v>
      </c>
      <c r="H19" s="76">
        <v>41895.191103909994</v>
      </c>
      <c r="I19" s="46"/>
      <c r="J19" s="52"/>
      <c r="K19" s="52"/>
      <c r="L19" s="52"/>
      <c r="M19" s="44"/>
    </row>
    <row r="20" spans="1:13" customFormat="1">
      <c r="A20" s="25">
        <v>37288</v>
      </c>
      <c r="B20" s="20">
        <v>8868.3059948800001</v>
      </c>
      <c r="C20" s="20">
        <v>33462.6826554</v>
      </c>
      <c r="D20" s="28">
        <v>3.47</v>
      </c>
      <c r="E20" s="26">
        <v>34431.529267469996</v>
      </c>
      <c r="F20" s="21">
        <v>4266.1562322299997</v>
      </c>
      <c r="G20" s="21">
        <v>3633.3031505800004</v>
      </c>
      <c r="H20" s="76">
        <v>42330.98865028</v>
      </c>
      <c r="I20" s="46"/>
      <c r="J20" s="52"/>
      <c r="K20" s="52"/>
      <c r="L20" s="52"/>
      <c r="M20" s="44"/>
    </row>
    <row r="21" spans="1:13" customFormat="1">
      <c r="A21" s="25">
        <v>37316</v>
      </c>
      <c r="B21" s="20">
        <v>9138.1905240199994</v>
      </c>
      <c r="C21" s="20">
        <v>32906.748441230004</v>
      </c>
      <c r="D21" s="28">
        <v>3.4449999999999998</v>
      </c>
      <c r="E21" s="26">
        <v>34131.904339480003</v>
      </c>
      <c r="F21" s="21">
        <v>4291.1610556199994</v>
      </c>
      <c r="G21" s="21">
        <v>3621.8735701499986</v>
      </c>
      <c r="H21" s="76">
        <v>42044.938965249996</v>
      </c>
      <c r="I21" s="46"/>
      <c r="J21" s="52"/>
      <c r="K21" s="52"/>
      <c r="L21" s="52"/>
      <c r="M21" s="44"/>
    </row>
    <row r="22" spans="1:13" customFormat="1">
      <c r="A22" s="25">
        <v>37347</v>
      </c>
      <c r="B22" s="20">
        <v>8756.127481739999</v>
      </c>
      <c r="C22" s="20">
        <v>33249.266025240002</v>
      </c>
      <c r="D22" s="28">
        <v>3.4340000000000002</v>
      </c>
      <c r="E22" s="26">
        <v>34089.08006108</v>
      </c>
      <c r="F22" s="21">
        <v>4221.5304903900005</v>
      </c>
      <c r="G22" s="21">
        <v>3694.7829555099993</v>
      </c>
      <c r="H22" s="76">
        <v>42005.393506979999</v>
      </c>
      <c r="I22" s="46"/>
      <c r="J22" s="52"/>
      <c r="K22" s="52"/>
      <c r="L22" s="52"/>
      <c r="M22" s="44"/>
    </row>
    <row r="23" spans="1:13" customFormat="1">
      <c r="A23" s="25">
        <v>37377</v>
      </c>
      <c r="B23" s="20">
        <v>8975.8009023400009</v>
      </c>
      <c r="C23" s="20">
        <v>33691.198148070005</v>
      </c>
      <c r="D23" s="28">
        <v>3.4609999999999999</v>
      </c>
      <c r="E23" s="26">
        <v>34567.842087730001</v>
      </c>
      <c r="F23" s="21">
        <v>4319.6713192099996</v>
      </c>
      <c r="G23" s="21">
        <v>3779.48564347</v>
      </c>
      <c r="H23" s="76">
        <v>42666.999050409999</v>
      </c>
      <c r="I23" s="46"/>
      <c r="J23" s="52"/>
      <c r="K23" s="52"/>
      <c r="L23" s="52"/>
      <c r="M23" s="44"/>
    </row>
    <row r="24" spans="1:13" customFormat="1">
      <c r="A24" s="25">
        <v>37408</v>
      </c>
      <c r="B24" s="20">
        <v>9179.8662124099992</v>
      </c>
      <c r="C24" s="20">
        <v>33718.765004949993</v>
      </c>
      <c r="D24" s="28">
        <v>3.51</v>
      </c>
      <c r="E24" s="26">
        <v>34628.705611810001</v>
      </c>
      <c r="F24" s="21">
        <v>4416.0263035699991</v>
      </c>
      <c r="G24" s="21">
        <v>3853.89930198</v>
      </c>
      <c r="H24" s="76">
        <v>42898.631217360002</v>
      </c>
      <c r="I24" s="46"/>
      <c r="J24" s="52"/>
      <c r="K24" s="52"/>
      <c r="L24" s="52"/>
      <c r="M24" s="44"/>
    </row>
    <row r="25" spans="1:13" customFormat="1">
      <c r="A25" s="25">
        <v>37438</v>
      </c>
      <c r="B25" s="20">
        <v>9315.9205117499969</v>
      </c>
      <c r="C25" s="20">
        <v>33921.549694379995</v>
      </c>
      <c r="D25" s="28">
        <v>3.5489999999999999</v>
      </c>
      <c r="E25" s="26">
        <v>34821.149147009994</v>
      </c>
      <c r="F25" s="21">
        <v>4493.4843149299995</v>
      </c>
      <c r="G25" s="21">
        <v>3922.8367441899991</v>
      </c>
      <c r="H25" s="76">
        <v>43237.47020612999</v>
      </c>
      <c r="I25" s="46"/>
      <c r="J25" s="52"/>
      <c r="K25" s="52"/>
      <c r="L25" s="52"/>
      <c r="M25" s="44"/>
    </row>
    <row r="26" spans="1:13" customFormat="1">
      <c r="A26" s="25">
        <v>37469</v>
      </c>
      <c r="B26" s="20">
        <v>9350.8521749100018</v>
      </c>
      <c r="C26" s="20">
        <v>34316.976555519999</v>
      </c>
      <c r="D26" s="28">
        <v>3.613</v>
      </c>
      <c r="E26" s="26">
        <v>35031.347372690005</v>
      </c>
      <c r="F26" s="21">
        <v>4609.4839317100004</v>
      </c>
      <c r="G26" s="21">
        <v>4026.9974260299996</v>
      </c>
      <c r="H26" s="76">
        <v>43667.828730430003</v>
      </c>
      <c r="I26" s="46"/>
      <c r="J26" s="52"/>
      <c r="K26" s="52"/>
      <c r="L26" s="52"/>
      <c r="M26" s="44"/>
    </row>
    <row r="27" spans="1:13" customFormat="1">
      <c r="A27" s="25">
        <v>37500</v>
      </c>
      <c r="B27" s="20">
        <v>9450.4463242300008</v>
      </c>
      <c r="C27" s="20">
        <v>34478.870027199999</v>
      </c>
      <c r="D27" s="28">
        <v>3.6440000000000001</v>
      </c>
      <c r="E27" s="26">
        <v>35136.627858930005</v>
      </c>
      <c r="F27" s="21">
        <v>4704.2309008499997</v>
      </c>
      <c r="G27" s="21">
        <v>4088.4575916499998</v>
      </c>
      <c r="H27" s="76">
        <v>43929.31635143001</v>
      </c>
      <c r="I27" s="46"/>
      <c r="J27" s="52"/>
      <c r="K27" s="52"/>
      <c r="L27" s="52"/>
      <c r="M27" s="44"/>
    </row>
    <row r="28" spans="1:13" customFormat="1">
      <c r="A28" s="25">
        <v>37530</v>
      </c>
      <c r="B28" s="20">
        <v>9717.9690795999995</v>
      </c>
      <c r="C28" s="20">
        <v>33884.677166749992</v>
      </c>
      <c r="D28" s="28">
        <v>3.601</v>
      </c>
      <c r="E28" s="26">
        <v>34707.706200649991</v>
      </c>
      <c r="F28" s="21">
        <v>4787.7448126200006</v>
      </c>
      <c r="G28" s="21">
        <v>4107.1952330800004</v>
      </c>
      <c r="H28" s="76">
        <v>43602.646246349992</v>
      </c>
      <c r="I28" s="46"/>
      <c r="J28" s="52"/>
      <c r="K28" s="52"/>
      <c r="L28" s="52"/>
      <c r="M28" s="44"/>
    </row>
    <row r="29" spans="1:13" customFormat="1">
      <c r="A29" s="25">
        <v>37561</v>
      </c>
      <c r="B29" s="20">
        <v>10095.999388290002</v>
      </c>
      <c r="C29" s="20">
        <v>33104.44543634</v>
      </c>
      <c r="D29" s="28">
        <v>3.508</v>
      </c>
      <c r="E29" s="26">
        <v>34295.012001210001</v>
      </c>
      <c r="F29" s="21">
        <v>4843.32812242</v>
      </c>
      <c r="G29" s="21">
        <v>4062.1047010000002</v>
      </c>
      <c r="H29" s="76">
        <v>43200.444824630002</v>
      </c>
      <c r="I29" s="46"/>
      <c r="J29" s="52"/>
      <c r="K29" s="52"/>
      <c r="L29" s="52"/>
      <c r="M29" s="44"/>
    </row>
    <row r="30" spans="1:13" customFormat="1">
      <c r="A30" s="19">
        <v>37591</v>
      </c>
      <c r="B30" s="15">
        <v>10338.687158149998</v>
      </c>
      <c r="C30" s="15">
        <v>32985.091307719995</v>
      </c>
      <c r="D30" s="29">
        <v>3.5139999999999998</v>
      </c>
      <c r="E30" s="27">
        <v>34110.081274529992</v>
      </c>
      <c r="F30" s="16">
        <v>5085.6174931300011</v>
      </c>
      <c r="G30" s="16">
        <v>4128.0796982100001</v>
      </c>
      <c r="H30" s="74">
        <v>43323.778465869997</v>
      </c>
      <c r="I30" s="46"/>
      <c r="J30" s="52"/>
      <c r="K30" s="52"/>
      <c r="L30" s="52"/>
      <c r="M30" s="44"/>
    </row>
    <row r="31" spans="1:13" customFormat="1">
      <c r="A31" s="25">
        <v>37622</v>
      </c>
      <c r="B31" s="20">
        <v>10124.357179459999</v>
      </c>
      <c r="C31" s="20">
        <v>31867.060470789998</v>
      </c>
      <c r="D31" s="28">
        <v>3.484</v>
      </c>
      <c r="E31" s="26">
        <v>32813.051442019998</v>
      </c>
      <c r="F31" s="21">
        <v>5078.7183803000007</v>
      </c>
      <c r="G31" s="21">
        <v>4099.647827929999</v>
      </c>
      <c r="H31" s="76">
        <v>41991.417650249998</v>
      </c>
      <c r="I31" s="46"/>
      <c r="J31" s="52"/>
      <c r="K31" s="52"/>
      <c r="L31" s="52"/>
      <c r="M31" s="44"/>
    </row>
    <row r="32" spans="1:13" customFormat="1">
      <c r="A32" s="25">
        <v>37653</v>
      </c>
      <c r="B32" s="20">
        <v>10517.847267339999</v>
      </c>
      <c r="C32" s="20">
        <v>31651.306165319995</v>
      </c>
      <c r="D32" s="28">
        <v>3.4790000000000001</v>
      </c>
      <c r="E32" s="26">
        <v>32915.091548229997</v>
      </c>
      <c r="F32" s="21">
        <v>5124.2577631800013</v>
      </c>
      <c r="G32" s="21">
        <v>4129.8041212499984</v>
      </c>
      <c r="H32" s="76">
        <v>42169.153432659994</v>
      </c>
      <c r="I32" s="46"/>
      <c r="J32" s="52"/>
      <c r="K32" s="52"/>
      <c r="L32" s="52"/>
      <c r="M32" s="44"/>
    </row>
    <row r="33" spans="1:13" customFormat="1">
      <c r="A33" s="25">
        <v>37681</v>
      </c>
      <c r="B33" s="20">
        <v>10669.9002834</v>
      </c>
      <c r="C33" s="20">
        <v>31429.812632090001</v>
      </c>
      <c r="D33" s="28">
        <v>3.4740000000000002</v>
      </c>
      <c r="E33" s="26">
        <v>32727.67023263</v>
      </c>
      <c r="F33" s="21">
        <v>5197.9336059200004</v>
      </c>
      <c r="G33" s="21">
        <v>4174.1090769400007</v>
      </c>
      <c r="H33" s="76">
        <v>42099.712915490003</v>
      </c>
      <c r="I33" s="46"/>
      <c r="J33" s="52"/>
      <c r="K33" s="52"/>
      <c r="L33" s="52"/>
      <c r="M33" s="44"/>
    </row>
    <row r="34" spans="1:13" customFormat="1">
      <c r="A34" s="25">
        <v>37712</v>
      </c>
      <c r="B34" s="20">
        <v>10930.8899038</v>
      </c>
      <c r="C34" s="20">
        <v>31699.411171220003</v>
      </c>
      <c r="D34" s="28">
        <v>3.4620000000000002</v>
      </c>
      <c r="E34" s="26">
        <v>33111.41451558</v>
      </c>
      <c r="F34" s="21">
        <v>5261.6998406100001</v>
      </c>
      <c r="G34" s="21">
        <v>4257.1867188300002</v>
      </c>
      <c r="H34" s="76">
        <v>42630.301075020005</v>
      </c>
      <c r="I34" s="46"/>
      <c r="J34" s="52"/>
      <c r="K34" s="52"/>
      <c r="L34" s="52"/>
      <c r="M34" s="44"/>
    </row>
    <row r="35" spans="1:13" customFormat="1">
      <c r="A35" s="25">
        <v>37742</v>
      </c>
      <c r="B35" s="20">
        <v>11034.566477659999</v>
      </c>
      <c r="C35" s="20">
        <v>31813.018355969994</v>
      </c>
      <c r="D35" s="28">
        <v>3.4950000000000001</v>
      </c>
      <c r="E35" s="26">
        <v>33120.290386929999</v>
      </c>
      <c r="F35" s="21">
        <v>5391.4270073899997</v>
      </c>
      <c r="G35" s="21">
        <v>4335.8674393099991</v>
      </c>
      <c r="H35" s="76">
        <v>42847.584833629997</v>
      </c>
      <c r="I35" s="46"/>
      <c r="J35" s="52"/>
      <c r="K35" s="52"/>
      <c r="L35" s="52"/>
      <c r="M35" s="44"/>
    </row>
    <row r="36" spans="1:13" customFormat="1">
      <c r="A36" s="25">
        <v>37773</v>
      </c>
      <c r="B36" s="20">
        <v>10966.279203480002</v>
      </c>
      <c r="C36" s="20">
        <v>31719.274042119996</v>
      </c>
      <c r="D36" s="28">
        <v>3.4710000000000001</v>
      </c>
      <c r="E36" s="26">
        <v>32854.889738699996</v>
      </c>
      <c r="F36" s="21">
        <v>5437.7552449400009</v>
      </c>
      <c r="G36" s="21">
        <v>4392.9082619600003</v>
      </c>
      <c r="H36" s="76">
        <v>42685.5532456</v>
      </c>
      <c r="I36" s="46"/>
      <c r="J36" s="52"/>
      <c r="K36" s="52"/>
      <c r="L36" s="52"/>
      <c r="M36" s="44"/>
    </row>
    <row r="37" spans="1:13" customFormat="1">
      <c r="A37" s="25">
        <v>37803</v>
      </c>
      <c r="B37" s="20">
        <v>10949.324005569999</v>
      </c>
      <c r="C37" s="20">
        <v>31780.172174089999</v>
      </c>
      <c r="D37" s="28">
        <v>3.4729999999999999</v>
      </c>
      <c r="E37" s="26">
        <v>32800.127375279997</v>
      </c>
      <c r="F37" s="21">
        <v>5483.7786094999992</v>
      </c>
      <c r="G37" s="21">
        <v>4445.5901948800001</v>
      </c>
      <c r="H37" s="76">
        <v>42729.496179659996</v>
      </c>
      <c r="I37" s="46"/>
      <c r="J37" s="52"/>
      <c r="K37" s="52"/>
      <c r="L37" s="52"/>
      <c r="M37" s="44"/>
    </row>
    <row r="38" spans="1:13" customFormat="1">
      <c r="A38" s="25">
        <v>37834</v>
      </c>
      <c r="B38" s="20">
        <v>10917.211813450002</v>
      </c>
      <c r="C38" s="20">
        <v>31761.86369382999</v>
      </c>
      <c r="D38" s="28">
        <v>3.48</v>
      </c>
      <c r="E38" s="26">
        <v>32580.969933199991</v>
      </c>
      <c r="F38" s="21">
        <v>5573.5612627</v>
      </c>
      <c r="G38" s="21">
        <v>4524.5443113800002</v>
      </c>
      <c r="H38" s="76">
        <v>42679.075507279988</v>
      </c>
      <c r="I38" s="46"/>
      <c r="J38" s="52"/>
      <c r="K38" s="52"/>
      <c r="L38" s="52"/>
      <c r="M38" s="44"/>
    </row>
    <row r="39" spans="1:13" customFormat="1">
      <c r="A39" s="25">
        <v>37865</v>
      </c>
      <c r="B39" s="20">
        <v>10923.43005904</v>
      </c>
      <c r="C39" s="20">
        <v>31304.838004640005</v>
      </c>
      <c r="D39" s="28">
        <v>3.4820000000000002</v>
      </c>
      <c r="E39" s="26">
        <v>32057.215919270006</v>
      </c>
      <c r="F39" s="21">
        <v>5597.8680882199988</v>
      </c>
      <c r="G39" s="21">
        <v>4573.1840561899999</v>
      </c>
      <c r="H39" s="76">
        <v>42228.268063680007</v>
      </c>
      <c r="I39" s="46"/>
      <c r="J39" s="52"/>
      <c r="K39" s="52"/>
      <c r="L39" s="52"/>
      <c r="M39" s="44"/>
    </row>
    <row r="40" spans="1:13" customFormat="1">
      <c r="A40" s="25">
        <v>37895</v>
      </c>
      <c r="B40" s="20">
        <v>10847.1506885</v>
      </c>
      <c r="C40" s="20">
        <v>31211.422330419999</v>
      </c>
      <c r="D40" s="28">
        <v>3.472</v>
      </c>
      <c r="E40" s="26">
        <v>31746.778292560004</v>
      </c>
      <c r="F40" s="21">
        <v>5700.6311122500001</v>
      </c>
      <c r="G40" s="21">
        <v>4611.163614109998</v>
      </c>
      <c r="H40" s="76">
        <v>42058.573018919997</v>
      </c>
      <c r="I40" s="46"/>
      <c r="J40" s="52"/>
      <c r="K40" s="52"/>
      <c r="L40" s="52"/>
      <c r="M40" s="44"/>
    </row>
    <row r="41" spans="1:13" customFormat="1">
      <c r="A41" s="25">
        <v>37926</v>
      </c>
      <c r="B41" s="20">
        <v>11202.58828097</v>
      </c>
      <c r="C41" s="20">
        <v>31404.298073359998</v>
      </c>
      <c r="D41" s="28">
        <v>3.48</v>
      </c>
      <c r="E41" s="26">
        <v>32109.70716039</v>
      </c>
      <c r="F41" s="21">
        <v>5799.5390738100004</v>
      </c>
      <c r="G41" s="21">
        <v>4697.6401201299996</v>
      </c>
      <c r="H41" s="76">
        <v>42606.886354329996</v>
      </c>
      <c r="I41" s="46"/>
      <c r="J41" s="52"/>
      <c r="K41" s="52"/>
      <c r="L41" s="52"/>
      <c r="M41" s="44"/>
    </row>
    <row r="42" spans="1:13" customFormat="1">
      <c r="A42" s="19">
        <v>37956</v>
      </c>
      <c r="B42" s="15">
        <v>10926.831135349999</v>
      </c>
      <c r="C42" s="15">
        <v>30344.481752119998</v>
      </c>
      <c r="D42" s="29">
        <v>3.4630000000000001</v>
      </c>
      <c r="E42" s="27">
        <v>30512.556666639997</v>
      </c>
      <c r="F42" s="16">
        <v>6035.8489260300003</v>
      </c>
      <c r="G42" s="16">
        <v>4722.9072947999994</v>
      </c>
      <c r="H42" s="74">
        <v>41271.312887469991</v>
      </c>
      <c r="I42" s="46"/>
      <c r="J42" s="52"/>
      <c r="K42" s="52"/>
      <c r="L42" s="52"/>
      <c r="M42" s="44"/>
    </row>
    <row r="43" spans="1:13" customFormat="1">
      <c r="A43" s="25">
        <v>37987</v>
      </c>
      <c r="B43" s="20">
        <v>10884.739994540003</v>
      </c>
      <c r="C43" s="20">
        <v>30274.89632217</v>
      </c>
      <c r="D43" s="28">
        <v>3.4990000000000001</v>
      </c>
      <c r="E43" s="26">
        <v>30218.379562390001</v>
      </c>
      <c r="F43" s="21">
        <v>6122.6195889300006</v>
      </c>
      <c r="G43" s="21">
        <v>4818.6371653900005</v>
      </c>
      <c r="H43" s="76">
        <v>41159.636316709999</v>
      </c>
      <c r="I43" s="46"/>
      <c r="J43" s="52"/>
      <c r="K43" s="52"/>
      <c r="L43" s="52"/>
      <c r="M43" s="44"/>
    </row>
    <row r="44" spans="1:13" customFormat="1">
      <c r="A44" s="25">
        <v>38018</v>
      </c>
      <c r="B44" s="20">
        <v>10958.818105359998</v>
      </c>
      <c r="C44" s="20">
        <v>29686.642350049999</v>
      </c>
      <c r="D44" s="28">
        <v>3.472</v>
      </c>
      <c r="E44" s="26">
        <v>29577.7448434</v>
      </c>
      <c r="F44" s="21">
        <v>6219.899694759999</v>
      </c>
      <c r="G44" s="21">
        <v>4847.81591725</v>
      </c>
      <c r="H44" s="76">
        <v>40645.460455410001</v>
      </c>
      <c r="I44" s="46"/>
      <c r="J44" s="52"/>
      <c r="K44" s="52"/>
      <c r="L44" s="52"/>
      <c r="M44" s="44"/>
    </row>
    <row r="45" spans="1:13" customFormat="1">
      <c r="A45" s="25">
        <v>38047</v>
      </c>
      <c r="B45" s="20">
        <v>11156.768786770001</v>
      </c>
      <c r="C45" s="20">
        <v>29827.362213479995</v>
      </c>
      <c r="D45" s="28">
        <v>3.46</v>
      </c>
      <c r="E45" s="26">
        <v>29752.630067889993</v>
      </c>
      <c r="F45" s="21">
        <v>6348.7055782500011</v>
      </c>
      <c r="G45" s="21">
        <v>4882.7953541100023</v>
      </c>
      <c r="H45" s="76">
        <v>40984.131000249996</v>
      </c>
      <c r="I45" s="46"/>
      <c r="J45" s="52"/>
      <c r="K45" s="52"/>
      <c r="L45" s="52"/>
      <c r="M45" s="44"/>
    </row>
    <row r="46" spans="1:13" customFormat="1">
      <c r="A46" s="25">
        <v>38078</v>
      </c>
      <c r="B46" s="20">
        <v>11185.50836261</v>
      </c>
      <c r="C46" s="20">
        <v>30587.272137359996</v>
      </c>
      <c r="D46" s="28">
        <v>3.4830000000000001</v>
      </c>
      <c r="E46" s="26">
        <v>30348.622054199994</v>
      </c>
      <c r="F46" s="21">
        <v>6444.1593681700006</v>
      </c>
      <c r="G46" s="21">
        <v>4979.9990776000004</v>
      </c>
      <c r="H46" s="76">
        <v>41772.780499969995</v>
      </c>
      <c r="I46" s="46"/>
      <c r="J46" s="52"/>
      <c r="K46" s="52"/>
      <c r="L46" s="52"/>
      <c r="M46" s="44"/>
    </row>
    <row r="47" spans="1:13" customFormat="1">
      <c r="A47" s="25">
        <v>38108</v>
      </c>
      <c r="B47" s="20">
        <v>11196.328291369999</v>
      </c>
      <c r="C47" s="20">
        <v>31260.05996436</v>
      </c>
      <c r="D47" s="28">
        <v>3.488</v>
      </c>
      <c r="E47" s="26">
        <v>30816.226144619999</v>
      </c>
      <c r="F47" s="21">
        <v>6588.559492549999</v>
      </c>
      <c r="G47" s="21">
        <v>5051.6026185600003</v>
      </c>
      <c r="H47" s="76">
        <v>42456.388255729995</v>
      </c>
      <c r="I47" s="46"/>
      <c r="J47" s="52"/>
      <c r="K47" s="52"/>
      <c r="L47" s="52"/>
      <c r="M47" s="44"/>
    </row>
    <row r="48" spans="1:13" customFormat="1">
      <c r="A48" s="25">
        <v>38139</v>
      </c>
      <c r="B48" s="20">
        <v>11296.319503319999</v>
      </c>
      <c r="C48" s="20">
        <v>31435.408862509998</v>
      </c>
      <c r="D48" s="28">
        <v>3.4710000000000001</v>
      </c>
      <c r="E48" s="26">
        <v>30904.218564479997</v>
      </c>
      <c r="F48" s="21">
        <v>6715.0656014199994</v>
      </c>
      <c r="G48" s="21">
        <v>5112.4441999299997</v>
      </c>
      <c r="H48" s="76">
        <v>42731.72836583</v>
      </c>
      <c r="I48" s="46"/>
      <c r="J48" s="52"/>
      <c r="K48" s="52"/>
      <c r="L48" s="52"/>
      <c r="M48" s="44"/>
    </row>
    <row r="49" spans="1:13" customFormat="1">
      <c r="A49" s="25">
        <v>38169</v>
      </c>
      <c r="B49" s="20">
        <v>11409.06797989</v>
      </c>
      <c r="C49" s="20">
        <v>31190.821270779998</v>
      </c>
      <c r="D49" s="28">
        <v>3.42</v>
      </c>
      <c r="E49" s="26">
        <v>30759.800226809999</v>
      </c>
      <c r="F49" s="21">
        <v>6734.1345075900008</v>
      </c>
      <c r="G49" s="21">
        <v>5105.9545162700006</v>
      </c>
      <c r="H49" s="76">
        <v>42599.889250669999</v>
      </c>
      <c r="I49" s="46"/>
      <c r="J49" s="52"/>
      <c r="K49" s="52"/>
      <c r="L49" s="52"/>
      <c r="M49" s="44"/>
    </row>
    <row r="50" spans="1:13" customFormat="1">
      <c r="A50" s="25">
        <v>38200</v>
      </c>
      <c r="B50" s="20">
        <v>11571.780810080001</v>
      </c>
      <c r="C50" s="20">
        <v>30385.381232589996</v>
      </c>
      <c r="D50" s="28">
        <v>3.3559999999999999</v>
      </c>
      <c r="E50" s="26">
        <v>30023.737491469998</v>
      </c>
      <c r="F50" s="21">
        <v>6836.4849292500003</v>
      </c>
      <c r="G50" s="21">
        <v>5096.9396219499995</v>
      </c>
      <c r="H50" s="76">
        <v>41957.162042669996</v>
      </c>
      <c r="I50" s="46"/>
      <c r="J50" s="52"/>
      <c r="K50" s="52"/>
      <c r="L50" s="52"/>
      <c r="M50" s="44"/>
    </row>
    <row r="51" spans="1:13" customFormat="1">
      <c r="A51" s="25">
        <v>38231</v>
      </c>
      <c r="B51" s="20">
        <v>11762.126208150001</v>
      </c>
      <c r="C51" s="20">
        <v>29803.759292740004</v>
      </c>
      <c r="D51" s="28">
        <v>3.3420000000000001</v>
      </c>
      <c r="E51" s="26">
        <v>29448.310656240003</v>
      </c>
      <c r="F51" s="21">
        <v>6951.5353479900004</v>
      </c>
      <c r="G51" s="21">
        <v>5166.0394966599997</v>
      </c>
      <c r="H51" s="76">
        <v>41565.885500889999</v>
      </c>
      <c r="I51" s="46"/>
      <c r="J51" s="52"/>
      <c r="K51" s="52"/>
      <c r="L51" s="52"/>
      <c r="M51" s="44"/>
    </row>
    <row r="52" spans="1:13" customFormat="1">
      <c r="A52" s="25">
        <v>38261</v>
      </c>
      <c r="B52" s="20">
        <v>12158.497866079999</v>
      </c>
      <c r="C52" s="20">
        <v>29622.537592880002</v>
      </c>
      <c r="D52" s="28">
        <v>3.3239999999999998</v>
      </c>
      <c r="E52" s="26">
        <v>29484.186173900001</v>
      </c>
      <c r="F52" s="21">
        <v>7071.274384819998</v>
      </c>
      <c r="G52" s="21">
        <v>5225.5749002400007</v>
      </c>
      <c r="H52" s="76">
        <v>41781.035458960003</v>
      </c>
      <c r="I52" s="46"/>
      <c r="J52" s="52"/>
      <c r="K52" s="52"/>
      <c r="L52" s="52"/>
      <c r="M52" s="44"/>
    </row>
    <row r="53" spans="1:13" customFormat="1">
      <c r="A53" s="25">
        <v>38292</v>
      </c>
      <c r="B53" s="20">
        <v>12281.629212079999</v>
      </c>
      <c r="C53" s="20">
        <v>29764.049996410002</v>
      </c>
      <c r="D53" s="28">
        <v>3.3050000000000002</v>
      </c>
      <c r="E53" s="26">
        <v>29532.513242850004</v>
      </c>
      <c r="F53" s="21">
        <v>7228.8172129999984</v>
      </c>
      <c r="G53" s="21">
        <v>5284.3487526400013</v>
      </c>
      <c r="H53" s="76">
        <v>42045.679208490001</v>
      </c>
      <c r="I53" s="46"/>
      <c r="J53" s="52"/>
      <c r="K53" s="52"/>
      <c r="L53" s="52"/>
      <c r="M53" s="44"/>
    </row>
    <row r="54" spans="1:13" customFormat="1">
      <c r="A54" s="19">
        <v>38322</v>
      </c>
      <c r="B54" s="15">
        <v>12602.068299860002</v>
      </c>
      <c r="C54" s="15">
        <v>29976.769421629993</v>
      </c>
      <c r="D54" s="29">
        <v>3.282</v>
      </c>
      <c r="E54" s="27">
        <v>29759.969998539993</v>
      </c>
      <c r="F54" s="16">
        <v>7499.2514706300008</v>
      </c>
      <c r="G54" s="16">
        <v>5319.6162523200001</v>
      </c>
      <c r="H54" s="74">
        <v>42578.837721489996</v>
      </c>
      <c r="I54" s="46"/>
      <c r="J54" s="52"/>
      <c r="K54" s="52"/>
      <c r="L54" s="52"/>
      <c r="M54" s="44"/>
    </row>
    <row r="55" spans="1:13" customFormat="1">
      <c r="A55" s="25">
        <v>38353</v>
      </c>
      <c r="B55" s="20">
        <v>12481.79496435</v>
      </c>
      <c r="C55" s="20">
        <v>29895.249106570009</v>
      </c>
      <c r="D55" s="28">
        <v>3.262</v>
      </c>
      <c r="E55" s="26">
        <v>29470.196216100008</v>
      </c>
      <c r="F55" s="21">
        <v>7563.3927651899994</v>
      </c>
      <c r="G55" s="21">
        <v>5343.4550896300007</v>
      </c>
      <c r="H55" s="76">
        <v>42377.044070920005</v>
      </c>
      <c r="I55" s="46"/>
      <c r="J55" s="52"/>
      <c r="K55" s="52"/>
      <c r="L55" s="52"/>
      <c r="M55" s="44"/>
    </row>
    <row r="56" spans="1:13" customFormat="1">
      <c r="A56" s="25">
        <v>38384</v>
      </c>
      <c r="B56" s="20">
        <v>12582.612979329997</v>
      </c>
      <c r="C56" s="20">
        <v>29862.896826760007</v>
      </c>
      <c r="D56" s="28">
        <v>3.2570000000000001</v>
      </c>
      <c r="E56" s="26">
        <v>29351.307922500004</v>
      </c>
      <c r="F56" s="21">
        <v>7685.630991529998</v>
      </c>
      <c r="G56" s="21">
        <v>5408.57089206</v>
      </c>
      <c r="H56" s="76">
        <v>42445.509806090005</v>
      </c>
      <c r="I56" s="46"/>
      <c r="J56" s="52"/>
      <c r="K56" s="52"/>
      <c r="L56" s="52"/>
      <c r="M56" s="44"/>
    </row>
    <row r="57" spans="1:13" customFormat="1">
      <c r="A57" s="25">
        <v>38412</v>
      </c>
      <c r="B57" s="20">
        <v>13000.388977800001</v>
      </c>
      <c r="C57" s="20">
        <v>29969.967813309995</v>
      </c>
      <c r="D57" s="28">
        <v>3.2610000000000001</v>
      </c>
      <c r="E57" s="26">
        <v>29656.781987389997</v>
      </c>
      <c r="F57" s="21">
        <v>7822.8696208300016</v>
      </c>
      <c r="G57" s="21">
        <v>5490.7051828900003</v>
      </c>
      <c r="H57" s="76">
        <v>42970.356791109996</v>
      </c>
      <c r="I57" s="46"/>
      <c r="J57" s="52"/>
      <c r="K57" s="52"/>
      <c r="L57" s="52"/>
      <c r="M57" s="44"/>
    </row>
    <row r="58" spans="1:13" customFormat="1">
      <c r="A58" s="25">
        <v>38443</v>
      </c>
      <c r="B58" s="20">
        <v>13255.782991099999</v>
      </c>
      <c r="C58" s="20">
        <v>30895.035935879998</v>
      </c>
      <c r="D58" s="28">
        <v>3.2570000000000001</v>
      </c>
      <c r="E58" s="26">
        <v>30600.146804759999</v>
      </c>
      <c r="F58" s="21">
        <v>7983.7342508500005</v>
      </c>
      <c r="G58" s="21">
        <v>5566.9378713699998</v>
      </c>
      <c r="H58" s="76">
        <v>44150.818926979999</v>
      </c>
      <c r="I58" s="46"/>
      <c r="J58" s="52"/>
      <c r="K58" s="52"/>
      <c r="L58" s="52"/>
      <c r="M58" s="44"/>
    </row>
    <row r="59" spans="1:13" customFormat="1">
      <c r="A59" s="25">
        <v>38473</v>
      </c>
      <c r="B59" s="20">
        <v>13450.792652850001</v>
      </c>
      <c r="C59" s="20">
        <v>31704.906871430008</v>
      </c>
      <c r="D59" s="28">
        <v>3.254</v>
      </c>
      <c r="E59" s="26">
        <v>31337.622579100007</v>
      </c>
      <c r="F59" s="21">
        <v>8180.6507690700009</v>
      </c>
      <c r="G59" s="21">
        <v>5637.4261761100006</v>
      </c>
      <c r="H59" s="76">
        <v>45155.699524280004</v>
      </c>
      <c r="I59" s="46"/>
      <c r="J59" s="52"/>
      <c r="K59" s="52"/>
      <c r="L59" s="52"/>
      <c r="M59" s="44"/>
    </row>
    <row r="60" spans="1:13" customFormat="1">
      <c r="A60" s="25">
        <v>38504</v>
      </c>
      <c r="B60" s="20">
        <v>13550.949950960003</v>
      </c>
      <c r="C60" s="20">
        <v>32349.034450539995</v>
      </c>
      <c r="D60" s="28">
        <v>3.2530000000000001</v>
      </c>
      <c r="E60" s="26">
        <v>31903.049514289996</v>
      </c>
      <c r="F60" s="21">
        <v>8275.0836001900007</v>
      </c>
      <c r="G60" s="21">
        <v>5721.8512870200002</v>
      </c>
      <c r="H60" s="76">
        <v>45899.984401499998</v>
      </c>
      <c r="I60" s="46"/>
      <c r="J60" s="52"/>
      <c r="K60" s="52"/>
      <c r="L60" s="52"/>
      <c r="M60" s="44"/>
    </row>
    <row r="61" spans="1:13" customFormat="1">
      <c r="A61" s="25">
        <v>38534</v>
      </c>
      <c r="B61" s="20">
        <v>13876.508939110001</v>
      </c>
      <c r="C61" s="20">
        <v>32556.402415950004</v>
      </c>
      <c r="D61" s="28">
        <v>3.254</v>
      </c>
      <c r="E61" s="26">
        <v>32244.415542580002</v>
      </c>
      <c r="F61" s="21">
        <v>8344.320362880002</v>
      </c>
      <c r="G61" s="21">
        <v>5844.1754495999994</v>
      </c>
      <c r="H61" s="76">
        <v>46432.911355060001</v>
      </c>
      <c r="I61" s="46"/>
      <c r="J61" s="52"/>
      <c r="K61" s="52"/>
      <c r="L61" s="52"/>
      <c r="M61" s="44"/>
    </row>
    <row r="62" spans="1:13" customFormat="1">
      <c r="A62" s="25">
        <v>38565</v>
      </c>
      <c r="B62" s="20">
        <v>14439.781696949998</v>
      </c>
      <c r="C62" s="20">
        <v>32289.6547422</v>
      </c>
      <c r="D62" s="28">
        <v>3.2839999999999998</v>
      </c>
      <c r="E62" s="26">
        <v>32118.45122381</v>
      </c>
      <c r="F62" s="21">
        <v>8622.2635387899991</v>
      </c>
      <c r="G62" s="21">
        <v>5988.7216765500007</v>
      </c>
      <c r="H62" s="76">
        <v>46729.436439149998</v>
      </c>
      <c r="I62" s="46"/>
      <c r="J62" s="52"/>
      <c r="K62" s="52"/>
      <c r="L62" s="52"/>
      <c r="M62" s="44"/>
    </row>
    <row r="63" spans="1:13" customFormat="1">
      <c r="A63" s="25">
        <v>38596</v>
      </c>
      <c r="B63" s="20">
        <v>14824.502496370002</v>
      </c>
      <c r="C63" s="20">
        <v>32464.503926629997</v>
      </c>
      <c r="D63" s="28">
        <v>3.3439999999999999</v>
      </c>
      <c r="E63" s="26">
        <v>32204.407516380001</v>
      </c>
      <c r="F63" s="21">
        <v>8862.3417884600003</v>
      </c>
      <c r="G63" s="21">
        <v>6222.2571181600006</v>
      </c>
      <c r="H63" s="76">
        <v>47289.006422999999</v>
      </c>
      <c r="I63" s="46"/>
      <c r="J63" s="52"/>
      <c r="K63" s="52"/>
      <c r="L63" s="52"/>
      <c r="M63" s="44"/>
    </row>
    <row r="64" spans="1:13" customFormat="1">
      <c r="A64" s="25">
        <v>38626</v>
      </c>
      <c r="B64" s="20">
        <v>15401.592283109998</v>
      </c>
      <c r="C64" s="20">
        <v>32984.70779108</v>
      </c>
      <c r="D64" s="28">
        <v>3.3780000000000001</v>
      </c>
      <c r="E64" s="26">
        <v>32918.096728969991</v>
      </c>
      <c r="F64" s="21">
        <v>9068.5797711399991</v>
      </c>
      <c r="G64" s="21">
        <v>6399.6235740800012</v>
      </c>
      <c r="H64" s="76">
        <v>48386.300074189996</v>
      </c>
      <c r="I64" s="46"/>
      <c r="J64" s="52"/>
      <c r="K64" s="52"/>
      <c r="L64" s="52"/>
      <c r="M64" s="44"/>
    </row>
    <row r="65" spans="1:13" customFormat="1">
      <c r="A65" s="25">
        <v>38657</v>
      </c>
      <c r="B65" s="20">
        <v>16294.03811768</v>
      </c>
      <c r="C65" s="20">
        <v>33959.631487250001</v>
      </c>
      <c r="D65" s="28">
        <v>3.41</v>
      </c>
      <c r="E65" s="26">
        <v>34370.784436679998</v>
      </c>
      <c r="F65" s="21">
        <v>9311.0606571099979</v>
      </c>
      <c r="G65" s="21">
        <v>6571.8245111399992</v>
      </c>
      <c r="H65" s="76">
        <v>50253.669604929994</v>
      </c>
      <c r="I65" s="46"/>
      <c r="J65" s="52"/>
      <c r="K65" s="52"/>
      <c r="L65" s="52"/>
      <c r="M65" s="44"/>
    </row>
    <row r="66" spans="1:13" customFormat="1">
      <c r="A66" s="19">
        <v>38687</v>
      </c>
      <c r="B66" s="15">
        <v>17483.720972839998</v>
      </c>
      <c r="C66" s="15">
        <v>34204.346857290002</v>
      </c>
      <c r="D66" s="29">
        <v>3.43</v>
      </c>
      <c r="E66" s="27">
        <v>35310.622918430003</v>
      </c>
      <c r="F66" s="16">
        <v>9663.7071709499996</v>
      </c>
      <c r="G66" s="16">
        <v>6713.7377407500007</v>
      </c>
      <c r="H66" s="74">
        <v>51688.067830130007</v>
      </c>
      <c r="I66" s="46"/>
      <c r="J66" s="52"/>
      <c r="K66" s="52"/>
      <c r="L66" s="52"/>
      <c r="M66" s="44"/>
    </row>
    <row r="67" spans="1:13" customFormat="1">
      <c r="A67" s="25">
        <v>38718</v>
      </c>
      <c r="B67" s="20">
        <v>17895.930919559996</v>
      </c>
      <c r="C67" s="20">
        <v>32211.597864450006</v>
      </c>
      <c r="D67" s="28">
        <v>3.3109999999999999</v>
      </c>
      <c r="E67" s="26">
        <v>33742.234646500008</v>
      </c>
      <c r="F67" s="21">
        <v>9774.47160282</v>
      </c>
      <c r="G67" s="21">
        <v>6590.822534689999</v>
      </c>
      <c r="H67" s="76">
        <v>50107.528784010006</v>
      </c>
      <c r="I67" s="46"/>
      <c r="J67" s="52"/>
      <c r="K67" s="52"/>
      <c r="L67" s="52"/>
      <c r="M67" s="44"/>
    </row>
    <row r="68" spans="1:13" customFormat="1">
      <c r="A68" s="25">
        <v>38749</v>
      </c>
      <c r="B68" s="20">
        <v>18407.912708760003</v>
      </c>
      <c r="C68" s="20">
        <v>32012.692377540003</v>
      </c>
      <c r="D68" s="28">
        <v>3.2919999999999998</v>
      </c>
      <c r="E68" s="26">
        <v>33828.118520939999</v>
      </c>
      <c r="F68" s="21">
        <v>9946.2037101100013</v>
      </c>
      <c r="G68" s="21">
        <v>6646.2828552499996</v>
      </c>
      <c r="H68" s="76">
        <v>50420.605086299998</v>
      </c>
      <c r="I68" s="46"/>
      <c r="J68" s="52"/>
      <c r="K68" s="52"/>
      <c r="L68" s="52"/>
      <c r="M68" s="44"/>
    </row>
    <row r="69" spans="1:13" customFormat="1">
      <c r="A69" s="25">
        <v>38777</v>
      </c>
      <c r="B69" s="20">
        <v>19292.641235949995</v>
      </c>
      <c r="C69" s="20">
        <v>33393.196407579999</v>
      </c>
      <c r="D69" s="28">
        <v>3.3570000000000002</v>
      </c>
      <c r="E69" s="26">
        <v>35603.30512859</v>
      </c>
      <c r="F69" s="21">
        <v>10176.9994087</v>
      </c>
      <c r="G69" s="21">
        <v>6905.5331062400019</v>
      </c>
      <c r="H69" s="76">
        <v>52685.837643530002</v>
      </c>
      <c r="I69" s="46"/>
      <c r="J69" s="52"/>
      <c r="K69" s="52"/>
      <c r="L69" s="52"/>
      <c r="M69" s="44"/>
    </row>
    <row r="70" spans="1:13" customFormat="1">
      <c r="A70" s="25">
        <v>38808</v>
      </c>
      <c r="B70" s="20">
        <v>19556.270677939996</v>
      </c>
      <c r="C70" s="20">
        <v>33496.796005299999</v>
      </c>
      <c r="D70" s="28">
        <v>3.3109999999999999</v>
      </c>
      <c r="E70" s="26">
        <v>35886.091086339999</v>
      </c>
      <c r="F70" s="21">
        <v>10275.672947189998</v>
      </c>
      <c r="G70" s="21">
        <v>6891.3026497099981</v>
      </c>
      <c r="H70" s="76">
        <v>53053.066683239995</v>
      </c>
      <c r="I70" s="46"/>
      <c r="J70" s="52"/>
      <c r="K70" s="52"/>
      <c r="L70" s="52"/>
      <c r="M70" s="44"/>
    </row>
    <row r="71" spans="1:13" customFormat="1">
      <c r="A71" s="25">
        <v>38838</v>
      </c>
      <c r="B71" s="20">
        <v>19802.07850774</v>
      </c>
      <c r="C71" s="20">
        <v>34369.062842130006</v>
      </c>
      <c r="D71" s="28">
        <v>3.2930000000000001</v>
      </c>
      <c r="E71" s="26">
        <v>36704.245561830001</v>
      </c>
      <c r="F71" s="21">
        <v>10522.155975450001</v>
      </c>
      <c r="G71" s="21">
        <v>6944.7398125899999</v>
      </c>
      <c r="H71" s="76">
        <v>54171.141349870006</v>
      </c>
      <c r="I71" s="46"/>
      <c r="J71" s="52"/>
      <c r="K71" s="52"/>
      <c r="L71" s="52"/>
      <c r="M71" s="44"/>
    </row>
    <row r="72" spans="1:13" customFormat="1">
      <c r="A72" s="25">
        <v>38869</v>
      </c>
      <c r="B72" s="20">
        <v>20168.222627629999</v>
      </c>
      <c r="C72" s="20">
        <v>34791.275284470001</v>
      </c>
      <c r="D72" s="28">
        <v>3.2589999999999999</v>
      </c>
      <c r="E72" s="26">
        <v>37283.274292920003</v>
      </c>
      <c r="F72" s="21">
        <v>10703.86747225</v>
      </c>
      <c r="G72" s="21">
        <v>6972.3561469299993</v>
      </c>
      <c r="H72" s="76">
        <v>54959.4979121</v>
      </c>
      <c r="I72" s="46"/>
      <c r="J72" s="52"/>
      <c r="K72" s="52"/>
      <c r="L72" s="52"/>
      <c r="M72" s="44"/>
    </row>
    <row r="73" spans="1:13" customFormat="1">
      <c r="A73" s="25">
        <v>38899</v>
      </c>
      <c r="B73" s="20">
        <v>20448.885472459999</v>
      </c>
      <c r="C73" s="20">
        <v>34598.469121189999</v>
      </c>
      <c r="D73" s="28">
        <v>3.2389999999999999</v>
      </c>
      <c r="E73" s="26">
        <v>37268.16655989</v>
      </c>
      <c r="F73" s="21">
        <v>10780.625250250003</v>
      </c>
      <c r="G73" s="21">
        <v>6998.5627835100004</v>
      </c>
      <c r="H73" s="76">
        <v>55047.354593650001</v>
      </c>
      <c r="I73" s="46"/>
      <c r="J73" s="52"/>
      <c r="K73" s="52"/>
      <c r="L73" s="52"/>
      <c r="M73" s="44"/>
    </row>
    <row r="74" spans="1:13" customFormat="1">
      <c r="A74" s="25">
        <v>38930</v>
      </c>
      <c r="B74" s="20">
        <v>20789.666156250005</v>
      </c>
      <c r="C74" s="20">
        <v>34290.024845830005</v>
      </c>
      <c r="D74" s="28">
        <v>3.2410000000000001</v>
      </c>
      <c r="E74" s="26">
        <v>36924.653523740002</v>
      </c>
      <c r="F74" s="21">
        <v>11060.834801470002</v>
      </c>
      <c r="G74" s="21">
        <v>7094.2026768699998</v>
      </c>
      <c r="H74" s="76">
        <v>55079.691002080006</v>
      </c>
      <c r="I74" s="46"/>
      <c r="J74" s="52"/>
      <c r="K74" s="52"/>
      <c r="L74" s="52"/>
      <c r="M74" s="44"/>
    </row>
    <row r="75" spans="1:13" customFormat="1">
      <c r="A75" s="25">
        <v>38961</v>
      </c>
      <c r="B75" s="20">
        <v>21313.667884399998</v>
      </c>
      <c r="C75" s="20">
        <v>34838.367341719997</v>
      </c>
      <c r="D75" s="28">
        <v>3.2490000000000001</v>
      </c>
      <c r="E75" s="26">
        <v>37670.443221989997</v>
      </c>
      <c r="F75" s="21">
        <v>11314.50734575</v>
      </c>
      <c r="G75" s="21">
        <v>7167.0846583800012</v>
      </c>
      <c r="H75" s="76">
        <v>56152.035226120002</v>
      </c>
      <c r="I75" s="46"/>
      <c r="J75" s="52"/>
      <c r="K75" s="52"/>
      <c r="L75" s="52"/>
      <c r="M75" s="44"/>
    </row>
    <row r="76" spans="1:13" customFormat="1">
      <c r="A76" s="25">
        <v>38991</v>
      </c>
      <c r="B76" s="20">
        <v>22059.394152210003</v>
      </c>
      <c r="C76" s="20">
        <v>34432.107161199994</v>
      </c>
      <c r="D76" s="28">
        <v>3.2149999999999999</v>
      </c>
      <c r="E76" s="26">
        <v>37714.628902730001</v>
      </c>
      <c r="F76" s="21">
        <v>11565.27616094</v>
      </c>
      <c r="G76" s="21">
        <v>7211.5962497399987</v>
      </c>
      <c r="H76" s="76">
        <v>56491.501313409994</v>
      </c>
      <c r="I76" s="46"/>
      <c r="J76" s="52"/>
      <c r="K76" s="52"/>
      <c r="L76" s="52"/>
      <c r="M76" s="44"/>
    </row>
    <row r="77" spans="1:13" customFormat="1">
      <c r="A77" s="25">
        <v>39022</v>
      </c>
      <c r="B77" s="20">
        <v>22878.043583199997</v>
      </c>
      <c r="C77" s="20">
        <v>35364.521886709997</v>
      </c>
      <c r="D77" s="28">
        <v>3.222</v>
      </c>
      <c r="E77" s="26">
        <v>39065.500559219989</v>
      </c>
      <c r="F77" s="21">
        <v>11829.137300890001</v>
      </c>
      <c r="G77" s="21">
        <v>7347.9276097999991</v>
      </c>
      <c r="H77" s="76">
        <v>58242.565469909983</v>
      </c>
      <c r="I77" s="46"/>
      <c r="J77" s="52"/>
      <c r="K77" s="52"/>
      <c r="L77" s="52"/>
      <c r="M77" s="44"/>
    </row>
    <row r="78" spans="1:13" customFormat="1">
      <c r="A78" s="19">
        <v>39052</v>
      </c>
      <c r="B78" s="15">
        <v>23638.820132039997</v>
      </c>
      <c r="C78" s="15">
        <v>35908.252660380007</v>
      </c>
      <c r="D78" s="29">
        <v>3.1960000000000002</v>
      </c>
      <c r="E78" s="27">
        <v>39931.774100369999</v>
      </c>
      <c r="F78" s="16">
        <v>12213.287772479998</v>
      </c>
      <c r="G78" s="16">
        <v>7402.0109195700006</v>
      </c>
      <c r="H78" s="74">
        <v>59547.072792419996</v>
      </c>
      <c r="I78" s="46"/>
      <c r="J78" s="52"/>
      <c r="K78" s="52"/>
      <c r="L78" s="52"/>
      <c r="M78" s="44"/>
    </row>
    <row r="79" spans="1:13" customFormat="1">
      <c r="A79" s="25">
        <v>39083</v>
      </c>
      <c r="B79" s="20">
        <v>23807.45144054</v>
      </c>
      <c r="C79" s="20">
        <v>35887.575951589999</v>
      </c>
      <c r="D79" s="28">
        <v>3.198</v>
      </c>
      <c r="E79" s="26">
        <v>39810.307784869998</v>
      </c>
      <c r="F79" s="21">
        <v>12399.289468999999</v>
      </c>
      <c r="G79" s="21">
        <v>7485.4301382600006</v>
      </c>
      <c r="H79" s="76">
        <v>59695.027392130003</v>
      </c>
      <c r="I79" s="46"/>
      <c r="J79" s="52"/>
      <c r="K79" s="52"/>
      <c r="L79" s="52"/>
      <c r="M79" s="44"/>
    </row>
    <row r="80" spans="1:13" customFormat="1">
      <c r="A80" s="25">
        <v>39114</v>
      </c>
      <c r="B80" s="20">
        <v>24395.918737100004</v>
      </c>
      <c r="C80" s="20">
        <v>36205.92460559</v>
      </c>
      <c r="D80" s="28">
        <v>3.19</v>
      </c>
      <c r="E80" s="26">
        <v>40257.259772930003</v>
      </c>
      <c r="F80" s="21">
        <v>12764.352191090002</v>
      </c>
      <c r="G80" s="21">
        <v>7580.2313786699997</v>
      </c>
      <c r="H80" s="76">
        <v>60601.843342690001</v>
      </c>
      <c r="I80" s="46"/>
      <c r="J80" s="52"/>
      <c r="K80" s="52"/>
      <c r="L80" s="52"/>
      <c r="M80" s="44"/>
    </row>
    <row r="81" spans="1:13" customFormat="1">
      <c r="A81" s="25">
        <v>39142</v>
      </c>
      <c r="B81" s="20">
        <v>25218.245777099997</v>
      </c>
      <c r="C81" s="20">
        <v>36938.947659409991</v>
      </c>
      <c r="D81" s="28">
        <v>3.1829999999999998</v>
      </c>
      <c r="E81" s="26">
        <v>41289.739319009997</v>
      </c>
      <c r="F81" s="21">
        <v>13170.874864689999</v>
      </c>
      <c r="G81" s="21">
        <v>7696.5792528100001</v>
      </c>
      <c r="H81" s="76">
        <v>62157.193436509995</v>
      </c>
      <c r="I81" s="46"/>
      <c r="J81" s="52"/>
      <c r="K81" s="52"/>
      <c r="L81" s="52"/>
      <c r="M81" s="44"/>
    </row>
    <row r="82" spans="1:13" customFormat="1">
      <c r="A82" s="25">
        <v>39173</v>
      </c>
      <c r="B82" s="20">
        <v>26344.751617219998</v>
      </c>
      <c r="C82" s="20">
        <v>37479.409652079994</v>
      </c>
      <c r="D82" s="28">
        <v>3.1720000000000002</v>
      </c>
      <c r="E82" s="26">
        <v>42375.413448790001</v>
      </c>
      <c r="F82" s="21">
        <v>13632.263226259998</v>
      </c>
      <c r="G82" s="21">
        <v>7816.4845942499987</v>
      </c>
      <c r="H82" s="76">
        <v>63824.161269299992</v>
      </c>
      <c r="I82" s="46"/>
      <c r="J82" s="52"/>
      <c r="K82" s="52"/>
      <c r="L82" s="52"/>
      <c r="M82" s="44"/>
    </row>
    <row r="83" spans="1:13" customFormat="1">
      <c r="A83" s="25">
        <v>39203</v>
      </c>
      <c r="B83" s="20">
        <v>27088.124116340001</v>
      </c>
      <c r="C83" s="20">
        <v>39731.305564729992</v>
      </c>
      <c r="D83" s="28">
        <v>3.1749999999999998</v>
      </c>
      <c r="E83" s="26">
        <v>44616.49346800999</v>
      </c>
      <c r="F83" s="21">
        <v>14233.00313737</v>
      </c>
      <c r="G83" s="21">
        <v>7969.9330756900008</v>
      </c>
      <c r="H83" s="76">
        <v>66819.429681069989</v>
      </c>
      <c r="I83" s="46"/>
      <c r="J83" s="52"/>
      <c r="K83" s="52"/>
      <c r="L83" s="52"/>
      <c r="M83" s="44"/>
    </row>
    <row r="84" spans="1:13" customFormat="1">
      <c r="A84" s="25">
        <v>39234</v>
      </c>
      <c r="B84" s="20">
        <v>27824.690803130001</v>
      </c>
      <c r="C84" s="20">
        <v>41332.109749530006</v>
      </c>
      <c r="D84" s="28">
        <v>3.1680000000000001</v>
      </c>
      <c r="E84" s="26">
        <v>46439.311820910007</v>
      </c>
      <c r="F84" s="21">
        <v>14607.73635306</v>
      </c>
      <c r="G84" s="21">
        <v>8109.7523786900019</v>
      </c>
      <c r="H84" s="76">
        <v>69156.800552660003</v>
      </c>
      <c r="I84" s="46"/>
      <c r="J84" s="52"/>
      <c r="K84" s="52"/>
      <c r="L84" s="52"/>
      <c r="M84" s="44"/>
    </row>
    <row r="85" spans="1:13" customFormat="1">
      <c r="A85" s="25">
        <v>39264</v>
      </c>
      <c r="B85" s="20">
        <v>28772.025378509996</v>
      </c>
      <c r="C85" s="20">
        <v>42193.336959690001</v>
      </c>
      <c r="D85" s="28">
        <v>3.161</v>
      </c>
      <c r="E85" s="26">
        <v>47837.289131110003</v>
      </c>
      <c r="F85" s="21">
        <v>14889.661878479998</v>
      </c>
      <c r="G85" s="21">
        <v>8238.4113286100001</v>
      </c>
      <c r="H85" s="76">
        <v>70965.362338200008</v>
      </c>
      <c r="I85" s="46"/>
      <c r="J85" s="52"/>
      <c r="K85" s="52"/>
      <c r="L85" s="52"/>
      <c r="M85" s="44"/>
    </row>
    <row r="86" spans="1:13" customFormat="1">
      <c r="A86" s="25">
        <v>39295</v>
      </c>
      <c r="B86" s="20">
        <v>29385.773377919999</v>
      </c>
      <c r="C86" s="20">
        <v>42487.177262459998</v>
      </c>
      <c r="D86" s="28">
        <v>3.1619999999999999</v>
      </c>
      <c r="E86" s="26">
        <v>48144.311652749995</v>
      </c>
      <c r="F86" s="21">
        <v>15325.72153692</v>
      </c>
      <c r="G86" s="21">
        <v>8402.9174507099997</v>
      </c>
      <c r="H86" s="76">
        <v>71872.95064037999</v>
      </c>
      <c r="I86" s="46"/>
      <c r="J86" s="52"/>
      <c r="K86" s="52"/>
      <c r="L86" s="52"/>
      <c r="M86" s="44"/>
    </row>
    <row r="87" spans="1:13" customFormat="1">
      <c r="A87" s="25">
        <v>39326</v>
      </c>
      <c r="B87" s="20">
        <v>30387.888540969998</v>
      </c>
      <c r="C87" s="20">
        <v>42171.865343819998</v>
      </c>
      <c r="D87" s="28">
        <v>3.0859999999999999</v>
      </c>
      <c r="E87" s="26">
        <v>48624.463073369996</v>
      </c>
      <c r="F87" s="21">
        <v>15552.312346849998</v>
      </c>
      <c r="G87" s="21">
        <v>8382.978464570002</v>
      </c>
      <c r="H87" s="76">
        <v>72559.75388479</v>
      </c>
      <c r="I87" s="46"/>
      <c r="J87" s="52"/>
      <c r="K87" s="52"/>
      <c r="L87" s="52"/>
      <c r="M87" s="44"/>
    </row>
    <row r="88" spans="1:13" customFormat="1">
      <c r="A88" s="25">
        <v>39356</v>
      </c>
      <c r="B88" s="20">
        <v>31168.010771849997</v>
      </c>
      <c r="C88" s="20">
        <v>41927.678848249998</v>
      </c>
      <c r="D88" s="28">
        <v>2.9980000000000002</v>
      </c>
      <c r="E88" s="26">
        <v>48892.63117352</v>
      </c>
      <c r="F88" s="21">
        <v>15862.772974699998</v>
      </c>
      <c r="G88" s="21">
        <v>8340.285471879999</v>
      </c>
      <c r="H88" s="76">
        <v>73095.689620099991</v>
      </c>
      <c r="I88" s="46"/>
      <c r="J88" s="52"/>
      <c r="K88" s="52"/>
      <c r="L88" s="52"/>
      <c r="M88" s="44"/>
    </row>
    <row r="89" spans="1:13" customFormat="1">
      <c r="A89" s="25">
        <v>39387</v>
      </c>
      <c r="B89" s="20">
        <v>32465.218380209997</v>
      </c>
      <c r="C89" s="20">
        <v>43181.933173569996</v>
      </c>
      <c r="D89" s="28">
        <v>2.9990000000000001</v>
      </c>
      <c r="E89" s="26">
        <v>50878.583696690002</v>
      </c>
      <c r="F89" s="21">
        <v>16268.306542679999</v>
      </c>
      <c r="G89" s="21">
        <v>8500.2613144099996</v>
      </c>
      <c r="H89" s="76">
        <v>75647.151553780001</v>
      </c>
      <c r="I89" s="46"/>
      <c r="J89" s="52"/>
      <c r="K89" s="52"/>
      <c r="L89" s="52"/>
      <c r="M89" s="44"/>
    </row>
    <row r="90" spans="1:13" customFormat="1">
      <c r="A90" s="19">
        <v>39417</v>
      </c>
      <c r="B90" s="15">
        <v>33573.734609689993</v>
      </c>
      <c r="C90" s="15">
        <v>44510.363549670001</v>
      </c>
      <c r="D90" s="29">
        <v>2.996</v>
      </c>
      <c r="E90" s="27">
        <v>52740.946825809995</v>
      </c>
      <c r="F90" s="16">
        <v>16776.991367539998</v>
      </c>
      <c r="G90" s="16">
        <v>8566.1599660100001</v>
      </c>
      <c r="H90" s="74">
        <v>78084.098159360001</v>
      </c>
      <c r="I90" s="46"/>
      <c r="J90" s="52"/>
      <c r="K90" s="52"/>
      <c r="L90" s="52"/>
      <c r="M90" s="44"/>
    </row>
    <row r="91" spans="1:13" customFormat="1">
      <c r="A91" s="25">
        <v>39448</v>
      </c>
      <c r="B91" s="20">
        <v>33687.732179700004</v>
      </c>
      <c r="C91" s="20">
        <v>44659.148785579993</v>
      </c>
      <c r="D91" s="28">
        <v>2.9340000000000002</v>
      </c>
      <c r="E91" s="26">
        <v>52785.004072949996</v>
      </c>
      <c r="F91" s="21">
        <v>17008.858663890001</v>
      </c>
      <c r="G91" s="21">
        <v>8553.0182284400016</v>
      </c>
      <c r="H91" s="76">
        <v>78346.880965280012</v>
      </c>
      <c r="I91" s="46"/>
      <c r="J91" s="52"/>
      <c r="K91" s="52"/>
      <c r="L91" s="52"/>
      <c r="M91" s="44"/>
    </row>
    <row r="92" spans="1:13" customFormat="1">
      <c r="A92" s="25">
        <v>39479</v>
      </c>
      <c r="B92" s="20">
        <v>34564.292717910001</v>
      </c>
      <c r="C92" s="20">
        <v>44566.520526010005</v>
      </c>
      <c r="D92" s="28">
        <v>2.8860000000000001</v>
      </c>
      <c r="E92" s="26">
        <v>53262.769444189995</v>
      </c>
      <c r="F92" s="21">
        <v>17274.578858299996</v>
      </c>
      <c r="G92" s="21">
        <v>8593.464941430002</v>
      </c>
      <c r="H92" s="76">
        <v>79130.813243919998</v>
      </c>
      <c r="I92" s="46"/>
      <c r="J92" s="52"/>
      <c r="K92" s="52"/>
      <c r="L92" s="52"/>
      <c r="M92" s="44"/>
    </row>
    <row r="93" spans="1:13" customFormat="1">
      <c r="A93" s="25">
        <v>39508</v>
      </c>
      <c r="B93" s="20">
        <v>35089.579795749996</v>
      </c>
      <c r="C93" s="20">
        <v>42702.676078209995</v>
      </c>
      <c r="D93" s="28">
        <v>2.7440000000000002</v>
      </c>
      <c r="E93" s="26">
        <v>51945.607709659991</v>
      </c>
      <c r="F93" s="21">
        <v>17451.906042850002</v>
      </c>
      <c r="G93" s="21">
        <v>8394.7421214499991</v>
      </c>
      <c r="H93" s="76">
        <v>77792.255873959977</v>
      </c>
      <c r="I93" s="46"/>
      <c r="J93" s="52"/>
      <c r="K93" s="52"/>
      <c r="L93" s="52"/>
      <c r="M93" s="44"/>
    </row>
    <row r="94" spans="1:13" customFormat="1">
      <c r="A94" s="25">
        <v>39539</v>
      </c>
      <c r="B94" s="20">
        <v>36672.445341569997</v>
      </c>
      <c r="C94" s="20">
        <v>44996.813914009988</v>
      </c>
      <c r="D94" s="28">
        <v>2.8490000000000002</v>
      </c>
      <c r="E94" s="26">
        <v>54850.602571839991</v>
      </c>
      <c r="F94" s="21">
        <v>18000.66042765</v>
      </c>
      <c r="G94" s="21">
        <v>8817.9962560899985</v>
      </c>
      <c r="H94" s="76">
        <v>81669.259255579993</v>
      </c>
      <c r="I94" s="46"/>
      <c r="J94" s="52"/>
      <c r="K94" s="52"/>
      <c r="L94" s="52"/>
      <c r="M94" s="44"/>
    </row>
    <row r="95" spans="1:13" customFormat="1">
      <c r="A95" s="25">
        <v>39569</v>
      </c>
      <c r="B95" s="20">
        <v>38067.831373139998</v>
      </c>
      <c r="C95" s="20">
        <v>45844.663868879994</v>
      </c>
      <c r="D95" s="28">
        <v>2.843</v>
      </c>
      <c r="E95" s="26">
        <v>56397.434519889997</v>
      </c>
      <c r="F95" s="21">
        <v>18551.027579939997</v>
      </c>
      <c r="G95" s="21">
        <v>8964.0331421900009</v>
      </c>
      <c r="H95" s="76">
        <v>83912.495242019999</v>
      </c>
      <c r="I95" s="46"/>
      <c r="J95" s="52"/>
      <c r="K95" s="52"/>
      <c r="L95" s="52"/>
      <c r="M95" s="44"/>
    </row>
    <row r="96" spans="1:13" customFormat="1">
      <c r="A96" s="25">
        <v>39600</v>
      </c>
      <c r="B96" s="20">
        <v>39412.470133070005</v>
      </c>
      <c r="C96" s="20">
        <v>48352.641040869989</v>
      </c>
      <c r="D96" s="28">
        <v>2.9660000000000002</v>
      </c>
      <c r="E96" s="26">
        <v>59243.746004469998</v>
      </c>
      <c r="F96" s="21">
        <v>19079.525086879999</v>
      </c>
      <c r="G96" s="21">
        <v>9441.8400825899989</v>
      </c>
      <c r="H96" s="76">
        <v>87765.111173940008</v>
      </c>
      <c r="I96" s="46"/>
      <c r="J96" s="52"/>
      <c r="K96" s="52"/>
      <c r="L96" s="52"/>
      <c r="M96" s="44"/>
    </row>
    <row r="97" spans="1:13" customFormat="1">
      <c r="A97" s="25">
        <v>39630</v>
      </c>
      <c r="B97" s="20">
        <v>40625.559953620002</v>
      </c>
      <c r="C97" s="20">
        <v>47346.699342459993</v>
      </c>
      <c r="D97" s="28">
        <v>2.8149999999999999</v>
      </c>
      <c r="E97" s="26">
        <v>59544.450293719987</v>
      </c>
      <c r="F97" s="21">
        <v>19137.39215629</v>
      </c>
      <c r="G97" s="21">
        <v>9290.4168460700002</v>
      </c>
      <c r="H97" s="76">
        <v>87972.259296079981</v>
      </c>
      <c r="I97" s="46"/>
      <c r="J97" s="52"/>
      <c r="K97" s="52"/>
      <c r="L97" s="52"/>
      <c r="M97" s="44"/>
    </row>
    <row r="98" spans="1:13" customFormat="1">
      <c r="A98" s="25">
        <v>39661</v>
      </c>
      <c r="B98" s="20">
        <v>41648.18101634</v>
      </c>
      <c r="C98" s="20">
        <v>50042.536848779993</v>
      </c>
      <c r="D98" s="28">
        <v>2.952</v>
      </c>
      <c r="E98" s="26">
        <v>62139.991150799993</v>
      </c>
      <c r="F98" s="21">
        <v>19721.758342590001</v>
      </c>
      <c r="G98" s="21">
        <v>9828.9683717299995</v>
      </c>
      <c r="H98" s="76">
        <v>91690.717865120008</v>
      </c>
      <c r="I98" s="46"/>
      <c r="J98" s="52"/>
      <c r="K98" s="52"/>
      <c r="L98" s="52"/>
      <c r="M98" s="44"/>
    </row>
    <row r="99" spans="1:13" customFormat="1">
      <c r="A99" s="25">
        <v>39692</v>
      </c>
      <c r="B99" s="20">
        <v>42707.525141990001</v>
      </c>
      <c r="C99" s="20">
        <v>51268.933219719991</v>
      </c>
      <c r="D99" s="28">
        <v>2.976</v>
      </c>
      <c r="E99" s="26">
        <v>63756.857789499991</v>
      </c>
      <c r="F99" s="21">
        <v>20149.02650837</v>
      </c>
      <c r="G99" s="21">
        <v>10070.574063839997</v>
      </c>
      <c r="H99" s="76">
        <v>93976.458361709985</v>
      </c>
      <c r="I99" s="46"/>
      <c r="J99" s="52"/>
      <c r="K99" s="52"/>
      <c r="L99" s="52"/>
      <c r="M99" s="44"/>
    </row>
    <row r="100" spans="1:13" customFormat="1">
      <c r="A100" s="25">
        <v>39722</v>
      </c>
      <c r="B100" s="20">
        <v>45311.137931050012</v>
      </c>
      <c r="C100" s="20">
        <v>53947.020551220005</v>
      </c>
      <c r="D100" s="28">
        <v>3.0880000000000001</v>
      </c>
      <c r="E100" s="26">
        <v>68039.169165660016</v>
      </c>
      <c r="F100" s="21">
        <v>20668.745890650007</v>
      </c>
      <c r="G100" s="21">
        <v>10550.24342596</v>
      </c>
      <c r="H100" s="76">
        <v>99258.158482270024</v>
      </c>
      <c r="I100" s="46"/>
      <c r="J100" s="52"/>
      <c r="K100" s="52"/>
      <c r="L100" s="52"/>
      <c r="M100" s="44"/>
    </row>
    <row r="101" spans="1:13" customFormat="1">
      <c r="A101" s="25">
        <v>39753</v>
      </c>
      <c r="B101" s="20">
        <v>47493.655275899997</v>
      </c>
      <c r="C101" s="20">
        <v>54871.98039709001</v>
      </c>
      <c r="D101" s="28">
        <v>3.0950000000000002</v>
      </c>
      <c r="E101" s="26">
        <v>70643.613201460015</v>
      </c>
      <c r="F101" s="21">
        <v>21020.189875390002</v>
      </c>
      <c r="G101" s="21">
        <v>10701.832596139997</v>
      </c>
      <c r="H101" s="76">
        <v>102365.63567299001</v>
      </c>
      <c r="I101" s="46"/>
      <c r="J101" s="52"/>
      <c r="K101" s="52"/>
      <c r="L101" s="52"/>
      <c r="M101" s="44"/>
    </row>
    <row r="102" spans="1:13" customFormat="1">
      <c r="A102" s="19">
        <v>39783</v>
      </c>
      <c r="B102" s="15">
        <v>48789.362048290001</v>
      </c>
      <c r="C102" s="15">
        <v>55637.306789040005</v>
      </c>
      <c r="D102" s="29">
        <v>3.14</v>
      </c>
      <c r="E102" s="27">
        <v>72086.19776693001</v>
      </c>
      <c r="F102" s="16">
        <v>20319.735635090001</v>
      </c>
      <c r="G102" s="16">
        <v>12020.73543531</v>
      </c>
      <c r="H102" s="74">
        <v>104426.66883733001</v>
      </c>
      <c r="I102" s="46"/>
      <c r="J102" s="52"/>
      <c r="K102" s="52"/>
      <c r="L102" s="52"/>
      <c r="M102" s="44"/>
    </row>
    <row r="103" spans="1:13" customFormat="1">
      <c r="A103" s="25">
        <v>39814</v>
      </c>
      <c r="B103" s="20">
        <v>49537.145396240005</v>
      </c>
      <c r="C103" s="20">
        <v>55679.010557100002</v>
      </c>
      <c r="D103" s="28">
        <v>3.1739999999999999</v>
      </c>
      <c r="E103" s="26">
        <v>72571.91754739001</v>
      </c>
      <c r="F103" s="21">
        <v>20436.111938739999</v>
      </c>
      <c r="G103" s="21">
        <v>12208.126467210002</v>
      </c>
      <c r="H103" s="76">
        <v>105216.15595334001</v>
      </c>
      <c r="I103" s="46"/>
      <c r="J103" s="52"/>
      <c r="K103" s="52"/>
      <c r="L103" s="52"/>
      <c r="M103" s="44"/>
    </row>
    <row r="104" spans="1:13" customFormat="1">
      <c r="A104" s="25">
        <v>39845</v>
      </c>
      <c r="B104" s="20">
        <v>50279.734246519998</v>
      </c>
      <c r="C104" s="20">
        <v>56297.274771249991</v>
      </c>
      <c r="D104" s="28">
        <v>3.25</v>
      </c>
      <c r="E104" s="26">
        <v>73429.625741129988</v>
      </c>
      <c r="F104" s="21">
        <v>20644.91761937</v>
      </c>
      <c r="G104" s="21">
        <v>12502.465657269999</v>
      </c>
      <c r="H104" s="76">
        <v>106577.00901776999</v>
      </c>
      <c r="I104" s="46"/>
      <c r="J104" s="52"/>
      <c r="K104" s="52"/>
      <c r="L104" s="52"/>
      <c r="M104" s="44"/>
    </row>
    <row r="105" spans="1:13" customFormat="1">
      <c r="A105" s="25">
        <v>39873</v>
      </c>
      <c r="B105" s="20">
        <v>51160.826271700003</v>
      </c>
      <c r="C105" s="20">
        <v>53824.982163489985</v>
      </c>
      <c r="D105" s="28">
        <v>3.161</v>
      </c>
      <c r="E105" s="26">
        <v>72056.321821659978</v>
      </c>
      <c r="F105" s="21">
        <v>20542.782879890001</v>
      </c>
      <c r="G105" s="21">
        <v>12386.703733639999</v>
      </c>
      <c r="H105" s="76">
        <v>104985.80843518997</v>
      </c>
      <c r="I105" s="46"/>
      <c r="J105" s="52"/>
      <c r="K105" s="52"/>
      <c r="L105" s="52"/>
      <c r="M105" s="44"/>
    </row>
    <row r="106" spans="1:13" customFormat="1">
      <c r="A106" s="25">
        <v>39904</v>
      </c>
      <c r="B106" s="20">
        <v>52301.910653219995</v>
      </c>
      <c r="C106" s="20">
        <v>50592.671518160001</v>
      </c>
      <c r="D106" s="28">
        <v>2.9940000000000002</v>
      </c>
      <c r="E106" s="26">
        <v>70342.883272620005</v>
      </c>
      <c r="F106" s="21">
        <v>20510.28968614</v>
      </c>
      <c r="G106" s="21">
        <v>12041.409212619998</v>
      </c>
      <c r="H106" s="76">
        <v>102894.58217138</v>
      </c>
      <c r="I106" s="46"/>
      <c r="J106" s="52"/>
      <c r="K106" s="52"/>
      <c r="L106" s="52"/>
      <c r="M106" s="44"/>
    </row>
    <row r="107" spans="1:13" customFormat="1">
      <c r="A107" s="25">
        <v>39934</v>
      </c>
      <c r="B107" s="20">
        <v>52749.296159809994</v>
      </c>
      <c r="C107" s="20">
        <v>51169.889640129993</v>
      </c>
      <c r="D107" s="28">
        <v>2.9950000000000001</v>
      </c>
      <c r="E107" s="26">
        <v>71126.481842159992</v>
      </c>
      <c r="F107" s="21">
        <v>20624.757426470002</v>
      </c>
      <c r="G107" s="21">
        <v>12167.946531310001</v>
      </c>
      <c r="H107" s="76">
        <v>103919.18579993999</v>
      </c>
      <c r="I107" s="46"/>
      <c r="J107" s="52"/>
      <c r="K107" s="52"/>
      <c r="L107" s="52"/>
      <c r="M107" s="44"/>
    </row>
    <row r="108" spans="1:13" customFormat="1">
      <c r="A108" s="25">
        <v>39965</v>
      </c>
      <c r="B108" s="20">
        <v>52964.872278759998</v>
      </c>
      <c r="C108" s="20">
        <v>51572.780522390014</v>
      </c>
      <c r="D108" s="28">
        <v>3.01</v>
      </c>
      <c r="E108" s="26">
        <v>71389.220236130015</v>
      </c>
      <c r="F108" s="21">
        <v>20810.33291198</v>
      </c>
      <c r="G108" s="21">
        <v>12338.099653040001</v>
      </c>
      <c r="H108" s="76">
        <v>104537.65280115002</v>
      </c>
      <c r="I108" s="46"/>
      <c r="J108" s="52"/>
      <c r="K108" s="52"/>
      <c r="L108" s="52"/>
      <c r="M108" s="44"/>
    </row>
    <row r="109" spans="1:13" customFormat="1">
      <c r="A109" s="25">
        <v>39995</v>
      </c>
      <c r="B109" s="20">
        <v>53501.537650400009</v>
      </c>
      <c r="C109" s="20">
        <v>51123.615041380006</v>
      </c>
      <c r="D109" s="28">
        <v>2.9860000000000002</v>
      </c>
      <c r="E109" s="26">
        <v>71450.519163190009</v>
      </c>
      <c r="F109" s="21">
        <v>20750.94404902</v>
      </c>
      <c r="G109" s="21">
        <v>12423.689479570003</v>
      </c>
      <c r="H109" s="76">
        <v>104625.15269178002</v>
      </c>
      <c r="I109" s="46"/>
      <c r="J109" s="52"/>
      <c r="K109" s="52"/>
      <c r="L109" s="52"/>
      <c r="M109" s="44"/>
    </row>
    <row r="110" spans="1:13" customFormat="1">
      <c r="A110" s="25">
        <v>40026</v>
      </c>
      <c r="B110" s="20">
        <v>54080.109254160001</v>
      </c>
      <c r="C110" s="20">
        <v>49921.607424810005</v>
      </c>
      <c r="D110" s="28">
        <v>2.9470000000000001</v>
      </c>
      <c r="E110" s="26">
        <v>70593.651415280023</v>
      </c>
      <c r="F110" s="21">
        <v>20919.393204739998</v>
      </c>
      <c r="G110" s="21">
        <v>12488.67205895</v>
      </c>
      <c r="H110" s="76">
        <v>104001.71667897003</v>
      </c>
      <c r="I110" s="46"/>
      <c r="J110" s="52"/>
      <c r="K110" s="52"/>
      <c r="L110" s="52"/>
      <c r="M110" s="44"/>
    </row>
    <row r="111" spans="1:13" customFormat="1">
      <c r="A111" s="25">
        <v>40057</v>
      </c>
      <c r="B111" s="20">
        <v>54702.347146720007</v>
      </c>
      <c r="C111" s="20">
        <v>48013.697654400006</v>
      </c>
      <c r="D111" s="28">
        <v>2.8839999999999999</v>
      </c>
      <c r="E111" s="26">
        <v>69111.946712030011</v>
      </c>
      <c r="F111" s="21">
        <v>21077.154518129999</v>
      </c>
      <c r="G111" s="21">
        <v>12526.94357096</v>
      </c>
      <c r="H111" s="76">
        <v>102716.04480112001</v>
      </c>
      <c r="I111" s="46"/>
      <c r="J111" s="52"/>
      <c r="K111" s="52"/>
      <c r="L111" s="52"/>
      <c r="M111" s="44"/>
    </row>
    <row r="112" spans="1:13" customFormat="1">
      <c r="A112" s="25">
        <v>40087</v>
      </c>
      <c r="B112" s="20">
        <v>55680.197589330004</v>
      </c>
      <c r="C112" s="20">
        <v>48452.784822800015</v>
      </c>
      <c r="D112" s="28">
        <v>2.9039999999999999</v>
      </c>
      <c r="E112" s="26">
        <v>69975.758876320004</v>
      </c>
      <c r="F112" s="21">
        <v>21371.95827214</v>
      </c>
      <c r="G112" s="21">
        <v>12785.26526367</v>
      </c>
      <c r="H112" s="76">
        <v>104132.98241213002</v>
      </c>
      <c r="I112" s="46"/>
      <c r="J112" s="52"/>
      <c r="K112" s="52"/>
      <c r="L112" s="52"/>
      <c r="M112" s="44"/>
    </row>
    <row r="113" spans="1:13" customFormat="1">
      <c r="A113" s="25">
        <v>40118</v>
      </c>
      <c r="B113" s="20">
        <v>56980.372008930004</v>
      </c>
      <c r="C113" s="20">
        <v>49043.175963469977</v>
      </c>
      <c r="D113" s="28">
        <v>2.88</v>
      </c>
      <c r="E113" s="26">
        <v>71502.72787972998</v>
      </c>
      <c r="F113" s="21">
        <v>21556.647489680003</v>
      </c>
      <c r="G113" s="21">
        <v>12964.172602990002</v>
      </c>
      <c r="H113" s="76">
        <v>106023.54797239999</v>
      </c>
      <c r="I113" s="46"/>
      <c r="J113" s="52"/>
      <c r="K113" s="52"/>
      <c r="L113" s="52"/>
      <c r="M113" s="44"/>
    </row>
    <row r="114" spans="1:13" customFormat="1">
      <c r="A114" s="19">
        <v>40148</v>
      </c>
      <c r="B114" s="15">
        <v>57651.735192389999</v>
      </c>
      <c r="C114" s="15">
        <v>50198.513397960007</v>
      </c>
      <c r="D114" s="29">
        <v>2.89</v>
      </c>
      <c r="E114" s="27">
        <v>72905.030870930001</v>
      </c>
      <c r="F114" s="16">
        <v>21801.162100369998</v>
      </c>
      <c r="G114" s="16">
        <v>13144.055619049999</v>
      </c>
      <c r="H114" s="74">
        <v>107850.24859035001</v>
      </c>
      <c r="I114" s="46"/>
      <c r="J114" s="52"/>
      <c r="K114" s="52"/>
      <c r="L114" s="52"/>
      <c r="M114" s="44"/>
    </row>
    <row r="115" spans="1:13" customFormat="1">
      <c r="A115" s="25">
        <v>40179</v>
      </c>
      <c r="B115" s="20">
        <v>57899.182856620006</v>
      </c>
      <c r="C115" s="20">
        <v>49831.797960799981</v>
      </c>
      <c r="D115" s="28">
        <v>2.8559999999999999</v>
      </c>
      <c r="E115" s="26">
        <v>72685.176127909974</v>
      </c>
      <c r="F115" s="21">
        <v>21820.695982389996</v>
      </c>
      <c r="G115" s="21">
        <v>13225.108707119998</v>
      </c>
      <c r="H115" s="76">
        <v>107730.98081741997</v>
      </c>
      <c r="I115" s="46"/>
      <c r="J115" s="44">
        <f t="shared" ref="J115:L115" si="0">E115/E103*100-100</f>
        <v>0.15606392162092675</v>
      </c>
      <c r="K115" s="44">
        <f t="shared" si="0"/>
        <v>6.7751833019924561</v>
      </c>
      <c r="L115" s="44">
        <f t="shared" si="0"/>
        <v>8.3303711068321888</v>
      </c>
      <c r="M115" s="44">
        <f t="shared" ref="M115:M146" si="1">H115/H103*100-100</f>
        <v>2.3901508673204148</v>
      </c>
    </row>
    <row r="116" spans="1:13" customFormat="1">
      <c r="A116" s="25">
        <v>40210</v>
      </c>
      <c r="B116" s="20">
        <v>58975.072696490002</v>
      </c>
      <c r="C116" s="20">
        <v>50065.60355562</v>
      </c>
      <c r="D116" s="28">
        <v>2.847</v>
      </c>
      <c r="E116" s="26">
        <v>73725.352041539998</v>
      </c>
      <c r="F116" s="21">
        <v>21987.66621915</v>
      </c>
      <c r="G116" s="21">
        <v>13327.657991419997</v>
      </c>
      <c r="H116" s="76">
        <v>109040.67625211</v>
      </c>
      <c r="I116" s="46"/>
      <c r="J116" s="44">
        <f t="shared" ref="J116:L116" si="2">E116/E104*100-100</f>
        <v>0.40273431523752379</v>
      </c>
      <c r="K116" s="44">
        <f t="shared" si="2"/>
        <v>6.5040152958526249</v>
      </c>
      <c r="L116" s="44">
        <f t="shared" si="2"/>
        <v>6.6002367594600173</v>
      </c>
      <c r="M116" s="44">
        <f t="shared" si="1"/>
        <v>2.3116310516175531</v>
      </c>
    </row>
    <row r="117" spans="1:13" customFormat="1">
      <c r="A117" s="25">
        <v>40238</v>
      </c>
      <c r="B117" s="20">
        <v>59826.492872739997</v>
      </c>
      <c r="C117" s="20">
        <v>50449.16661420001</v>
      </c>
      <c r="D117" s="28">
        <v>2.8410000000000002</v>
      </c>
      <c r="E117" s="26">
        <v>74523.994939480006</v>
      </c>
      <c r="F117" s="21">
        <v>22171.284376560001</v>
      </c>
      <c r="G117" s="21">
        <v>13580.3801709</v>
      </c>
      <c r="H117" s="76">
        <v>110275.65948694</v>
      </c>
      <c r="I117" s="46"/>
      <c r="J117" s="44">
        <f t="shared" ref="J117:L117" si="3">E117/E105*100-100</f>
        <v>3.4246448547950337</v>
      </c>
      <c r="K117" s="44">
        <f t="shared" si="3"/>
        <v>7.9273655677108508</v>
      </c>
      <c r="L117" s="44">
        <f t="shared" si="3"/>
        <v>9.6367561776600468</v>
      </c>
      <c r="M117" s="44">
        <f t="shared" si="1"/>
        <v>5.0386343931575936</v>
      </c>
    </row>
    <row r="118" spans="1:13" customFormat="1">
      <c r="A118" s="25">
        <v>40269</v>
      </c>
      <c r="B118" s="20">
        <v>58684.913689890003</v>
      </c>
      <c r="C118" s="20">
        <v>51172.59625681</v>
      </c>
      <c r="D118" s="28">
        <v>2.8479999999999999</v>
      </c>
      <c r="E118" s="26">
        <v>75891.60007724</v>
      </c>
      <c r="F118" s="21">
        <v>20107.918451830003</v>
      </c>
      <c r="G118" s="21">
        <v>13857.991417629997</v>
      </c>
      <c r="H118" s="76">
        <v>109857.5099467</v>
      </c>
      <c r="I118" s="46"/>
      <c r="J118" s="44">
        <f t="shared" ref="J118:L118" si="4">E118/E106*100-100</f>
        <v>7.8880997571786367</v>
      </c>
      <c r="K118" s="44">
        <f t="shared" si="4"/>
        <v>-1.9618018100539132</v>
      </c>
      <c r="L118" s="44">
        <f t="shared" si="4"/>
        <v>15.086126324036314</v>
      </c>
      <c r="M118" s="44">
        <f t="shared" si="1"/>
        <v>6.7670499538281064</v>
      </c>
    </row>
    <row r="119" spans="1:13" customFormat="1">
      <c r="A119" s="25">
        <v>40299</v>
      </c>
      <c r="B119" s="20">
        <v>62262.351773350005</v>
      </c>
      <c r="C119" s="20">
        <v>52563.69162379</v>
      </c>
      <c r="D119" s="28">
        <v>2.8439999999999999</v>
      </c>
      <c r="E119" s="26">
        <v>77817.332171720016</v>
      </c>
      <c r="F119" s="21">
        <v>22875.979564259997</v>
      </c>
      <c r="G119" s="21">
        <v>14132.73166116</v>
      </c>
      <c r="H119" s="76">
        <v>114826.04339714001</v>
      </c>
      <c r="I119" s="46"/>
      <c r="J119" s="44">
        <f t="shared" ref="J119:L119" si="5">E119/E107*100-100</f>
        <v>9.4069749497915467</v>
      </c>
      <c r="K119" s="44">
        <f t="shared" si="5"/>
        <v>10.915144800203834</v>
      </c>
      <c r="L119" s="44">
        <f t="shared" si="5"/>
        <v>16.147220279069316</v>
      </c>
      <c r="M119" s="44">
        <f t="shared" si="1"/>
        <v>10.495518717975088</v>
      </c>
    </row>
    <row r="120" spans="1:13" customFormat="1">
      <c r="A120" s="25">
        <v>40330</v>
      </c>
      <c r="B120" s="20">
        <v>63439.125882639986</v>
      </c>
      <c r="C120" s="20">
        <v>52907.213975829996</v>
      </c>
      <c r="D120" s="28">
        <v>2.8260000000000001</v>
      </c>
      <c r="E120" s="26">
        <v>78902.579468469979</v>
      </c>
      <c r="F120" s="21">
        <v>23209.329639890002</v>
      </c>
      <c r="G120" s="21">
        <v>14234.430750110001</v>
      </c>
      <c r="H120" s="76">
        <v>116346.33985846998</v>
      </c>
      <c r="I120" s="46"/>
      <c r="J120" s="44">
        <f t="shared" ref="J120:L120" si="6">E120/E108*100-100</f>
        <v>10.524501048601536</v>
      </c>
      <c r="K120" s="44">
        <f t="shared" si="6"/>
        <v>11.527911341240298</v>
      </c>
      <c r="L120" s="44">
        <f t="shared" si="6"/>
        <v>15.369717787963893</v>
      </c>
      <c r="M120" s="44">
        <f t="shared" si="1"/>
        <v>11.29610885733419</v>
      </c>
    </row>
    <row r="121" spans="1:13" customFormat="1">
      <c r="A121" s="25">
        <v>40360</v>
      </c>
      <c r="B121" s="20">
        <v>64616.863239999999</v>
      </c>
      <c r="C121" s="20">
        <v>53846.568570000003</v>
      </c>
      <c r="D121" s="28">
        <v>2.823</v>
      </c>
      <c r="E121" s="26">
        <v>80821.79905999999</v>
      </c>
      <c r="F121" s="21">
        <v>23168.660710000004</v>
      </c>
      <c r="G121" s="21">
        <v>14472.972040000001</v>
      </c>
      <c r="H121" s="76">
        <v>118463.43180999998</v>
      </c>
      <c r="I121" s="46"/>
      <c r="J121" s="44">
        <f t="shared" ref="J121:L121" si="7">E121/E109*100-100</f>
        <v>13.115761797904327</v>
      </c>
      <c r="K121" s="44">
        <f t="shared" si="7"/>
        <v>11.651116475802866</v>
      </c>
      <c r="L121" s="44">
        <f t="shared" si="7"/>
        <v>16.494959599561128</v>
      </c>
      <c r="M121" s="44">
        <f t="shared" si="1"/>
        <v>13.226531825465315</v>
      </c>
    </row>
    <row r="122" spans="1:13" customFormat="1">
      <c r="A122" s="25">
        <v>40391</v>
      </c>
      <c r="B122" s="20">
        <v>65374.882489999996</v>
      </c>
      <c r="C122" s="20">
        <v>53415.744690000007</v>
      </c>
      <c r="D122" s="28">
        <v>2.7970000000000002</v>
      </c>
      <c r="E122" s="26">
        <v>80547.217380000002</v>
      </c>
      <c r="F122" s="21">
        <v>23524.803639999995</v>
      </c>
      <c r="G122" s="21">
        <v>14718.606159999999</v>
      </c>
      <c r="H122" s="76">
        <v>118790.62718</v>
      </c>
      <c r="I122" s="46"/>
      <c r="J122" s="44">
        <f t="shared" ref="J122:L122" si="8">E122/E110*100-100</f>
        <v>14.099803261579865</v>
      </c>
      <c r="K122" s="44">
        <f t="shared" si="8"/>
        <v>12.454522030159325</v>
      </c>
      <c r="L122" s="44">
        <f t="shared" si="8"/>
        <v>17.855654232284195</v>
      </c>
      <c r="M122" s="44">
        <f t="shared" si="1"/>
        <v>14.219871530274844</v>
      </c>
    </row>
    <row r="123" spans="1:13" customFormat="1">
      <c r="A123" s="25">
        <v>40422</v>
      </c>
      <c r="B123" s="20">
        <v>65773.798680000007</v>
      </c>
      <c r="C123" s="20">
        <v>55029.686080000007</v>
      </c>
      <c r="D123" s="28">
        <v>2.7869999999999999</v>
      </c>
      <c r="E123" s="26">
        <v>82026.32852000001</v>
      </c>
      <c r="F123" s="21">
        <v>23790.215199999999</v>
      </c>
      <c r="G123" s="21">
        <v>14986.941040000002</v>
      </c>
      <c r="H123" s="76">
        <v>120803.48476000002</v>
      </c>
      <c r="I123" s="46"/>
      <c r="J123" s="44">
        <f t="shared" ref="J123:L123" si="9">E123/E111*100-100</f>
        <v>18.686178616528622</v>
      </c>
      <c r="K123" s="44">
        <f t="shared" si="9"/>
        <v>12.872044371721515</v>
      </c>
      <c r="L123" s="44">
        <f t="shared" si="9"/>
        <v>19.637651076698191</v>
      </c>
      <c r="M123" s="44">
        <f t="shared" si="1"/>
        <v>17.609167091568921</v>
      </c>
    </row>
    <row r="124" spans="1:13" customFormat="1">
      <c r="A124" s="25">
        <v>40452</v>
      </c>
      <c r="B124" s="20">
        <v>66727.531870000006</v>
      </c>
      <c r="C124" s="20">
        <v>56902.113139999994</v>
      </c>
      <c r="D124" s="28">
        <v>2.7970000000000002</v>
      </c>
      <c r="E124" s="26">
        <v>84103.539929999999</v>
      </c>
      <c r="F124" s="21">
        <v>24154.105540000004</v>
      </c>
      <c r="G124" s="21">
        <v>15371.999539999997</v>
      </c>
      <c r="H124" s="76">
        <v>123629.64501000001</v>
      </c>
      <c r="I124" s="46"/>
      <c r="J124" s="44">
        <f t="shared" ref="J124:L124" si="10">E124/E112*100-100</f>
        <v>20.189536034400717</v>
      </c>
      <c r="K124" s="44">
        <f t="shared" si="10"/>
        <v>13.017746115884705</v>
      </c>
      <c r="L124" s="44">
        <f t="shared" si="10"/>
        <v>20.232151801185822</v>
      </c>
      <c r="M124" s="44">
        <f t="shared" si="1"/>
        <v>18.722850480463052</v>
      </c>
    </row>
    <row r="125" spans="1:13" customFormat="1">
      <c r="A125" s="25">
        <v>40483</v>
      </c>
      <c r="B125" s="20">
        <v>68544.082850000006</v>
      </c>
      <c r="C125" s="20">
        <v>58737.407000000007</v>
      </c>
      <c r="D125" s="28">
        <v>2.8319999999999999</v>
      </c>
      <c r="E125" s="26">
        <v>86744.33064</v>
      </c>
      <c r="F125" s="21">
        <v>24717.171460000001</v>
      </c>
      <c r="G125" s="21">
        <v>15819.98775</v>
      </c>
      <c r="H125" s="76">
        <v>127281.48985</v>
      </c>
      <c r="I125" s="46"/>
      <c r="J125" s="44">
        <f t="shared" ref="J125:L125" si="11">E125/E113*100-100</f>
        <v>21.316113681574379</v>
      </c>
      <c r="K125" s="44">
        <f t="shared" si="11"/>
        <v>14.661481901733865</v>
      </c>
      <c r="L125" s="44">
        <f t="shared" si="11"/>
        <v>22.028518398091563</v>
      </c>
      <c r="M125" s="44">
        <f t="shared" si="1"/>
        <v>20.050207981281545</v>
      </c>
    </row>
    <row r="126" spans="1:13" customFormat="1">
      <c r="A126" s="19">
        <v>40513</v>
      </c>
      <c r="B126" s="15">
        <v>69792.055189999999</v>
      </c>
      <c r="C126" s="15">
        <v>59290.483960000005</v>
      </c>
      <c r="D126" s="29">
        <v>2.8090000000000002</v>
      </c>
      <c r="E126" s="27">
        <v>87801.844669999991</v>
      </c>
      <c r="F126" s="16">
        <v>25248.036860000004</v>
      </c>
      <c r="G126" s="16">
        <v>16032.657619999998</v>
      </c>
      <c r="H126" s="74">
        <v>129082.53915</v>
      </c>
      <c r="I126" s="46"/>
      <c r="J126" s="44">
        <f t="shared" ref="J126:L126" si="12">E126/E114*100-100</f>
        <v>20.433176724721619</v>
      </c>
      <c r="K126" s="44">
        <f t="shared" si="12"/>
        <v>15.810509291940477</v>
      </c>
      <c r="L126" s="44">
        <f t="shared" si="12"/>
        <v>21.976489484444045</v>
      </c>
      <c r="M126" s="44">
        <f t="shared" si="1"/>
        <v>19.68682579517926</v>
      </c>
    </row>
    <row r="127" spans="1:13" customFormat="1">
      <c r="A127" s="25">
        <v>40544</v>
      </c>
      <c r="B127" s="20">
        <v>67458.585529999997</v>
      </c>
      <c r="C127" s="20">
        <v>58579.284226300006</v>
      </c>
      <c r="D127" s="28">
        <v>2.7719999999999998</v>
      </c>
      <c r="E127" s="26">
        <v>87073.813169999994</v>
      </c>
      <c r="F127" s="21">
        <v>22780.483990829998</v>
      </c>
      <c r="G127" s="21">
        <v>16183.572595469999</v>
      </c>
      <c r="H127" s="76">
        <v>126037.8697563</v>
      </c>
      <c r="I127" s="46"/>
      <c r="J127" s="44">
        <f t="shared" ref="J127:L127" si="13">E127/E115*100-100</f>
        <v>19.795834320837542</v>
      </c>
      <c r="K127" s="44">
        <f t="shared" si="13"/>
        <v>4.3985215192704317</v>
      </c>
      <c r="L127" s="44">
        <f t="shared" si="13"/>
        <v>22.370053463207114</v>
      </c>
      <c r="M127" s="44">
        <f t="shared" si="1"/>
        <v>16.993151644935026</v>
      </c>
    </row>
    <row r="128" spans="1:13" customFormat="1">
      <c r="A128" s="25">
        <v>40575</v>
      </c>
      <c r="B128" s="20">
        <v>71432.889640000009</v>
      </c>
      <c r="C128" s="20">
        <v>59243.287479999999</v>
      </c>
      <c r="D128" s="28">
        <v>2.7749999999999999</v>
      </c>
      <c r="E128" s="26">
        <v>88261.162479999999</v>
      </c>
      <c r="F128" s="21">
        <v>25866.77332</v>
      </c>
      <c r="G128" s="21">
        <v>16548.241320000001</v>
      </c>
      <c r="H128" s="76">
        <v>130676.17712000001</v>
      </c>
      <c r="I128" s="46"/>
      <c r="J128" s="44">
        <f t="shared" ref="J128:L128" si="14">E128/E116*100-100</f>
        <v>19.716162806886175</v>
      </c>
      <c r="K128" s="44">
        <f t="shared" si="14"/>
        <v>17.642195684558473</v>
      </c>
      <c r="L128" s="44">
        <f t="shared" si="14"/>
        <v>24.164660667713207</v>
      </c>
      <c r="M128" s="44">
        <f t="shared" si="1"/>
        <v>19.841678914267874</v>
      </c>
    </row>
    <row r="129" spans="1:13" customFormat="1">
      <c r="A129" s="25">
        <v>40603</v>
      </c>
      <c r="B129" s="20">
        <v>72677.751420000001</v>
      </c>
      <c r="C129" s="20">
        <v>61261.626450000003</v>
      </c>
      <c r="D129" s="28">
        <v>2.8039999999999998</v>
      </c>
      <c r="E129" s="26">
        <v>90554.458180000016</v>
      </c>
      <c r="F129" s="21">
        <v>26266.35368</v>
      </c>
      <c r="G129" s="21">
        <v>17118.566010000002</v>
      </c>
      <c r="H129" s="76">
        <v>133939.37787000003</v>
      </c>
      <c r="I129" s="46"/>
      <c r="J129" s="44">
        <f t="shared" ref="J129:L129" si="15">E129/E117*100-100</f>
        <v>21.510472235872683</v>
      </c>
      <c r="K129" s="44">
        <f t="shared" si="15"/>
        <v>18.470149197894031</v>
      </c>
      <c r="L129" s="44">
        <f t="shared" si="15"/>
        <v>26.053658252378071</v>
      </c>
      <c r="M129" s="44">
        <f t="shared" si="1"/>
        <v>21.458695865575422</v>
      </c>
    </row>
    <row r="130" spans="1:13" customFormat="1">
      <c r="A130" s="25">
        <v>40634</v>
      </c>
      <c r="B130" s="20">
        <v>74503.11318</v>
      </c>
      <c r="C130" s="20">
        <v>63281.992160000009</v>
      </c>
      <c r="D130" s="28">
        <v>2.8210000000000002</v>
      </c>
      <c r="E130" s="26">
        <v>93583.007240000006</v>
      </c>
      <c r="F130" s="21">
        <v>26652.99337</v>
      </c>
      <c r="G130" s="21">
        <v>17549.104729999999</v>
      </c>
      <c r="H130" s="76">
        <v>137785.10534000001</v>
      </c>
      <c r="I130" s="46"/>
      <c r="J130" s="44">
        <f t="shared" ref="J130:L130" si="16">E130/E118*100-100</f>
        <v>23.311416737496998</v>
      </c>
      <c r="K130" s="44">
        <f t="shared" si="16"/>
        <v>32.54973872034148</v>
      </c>
      <c r="L130" s="44">
        <f t="shared" si="16"/>
        <v>26.635269146394506</v>
      </c>
      <c r="M130" s="44">
        <f t="shared" si="1"/>
        <v>25.42165338250409</v>
      </c>
    </row>
    <row r="131" spans="1:13" customFormat="1">
      <c r="A131" s="25">
        <v>40664</v>
      </c>
      <c r="B131" s="20">
        <v>75972.386230000004</v>
      </c>
      <c r="C131" s="20">
        <v>64510.859619999988</v>
      </c>
      <c r="D131" s="28">
        <v>2.7669999999999999</v>
      </c>
      <c r="E131" s="26">
        <v>95486.636749999991</v>
      </c>
      <c r="F131" s="21">
        <v>27222.764449999999</v>
      </c>
      <c r="G131" s="21">
        <v>17773.844649999995</v>
      </c>
      <c r="H131" s="76">
        <v>140483.24584999998</v>
      </c>
      <c r="I131" s="46"/>
      <c r="J131" s="44">
        <f t="shared" ref="J131:L131" si="17">E131/E119*100-100</f>
        <v>22.706129965094419</v>
      </c>
      <c r="K131" s="44">
        <f t="shared" si="17"/>
        <v>19.001524605884626</v>
      </c>
      <c r="L131" s="44">
        <f t="shared" si="17"/>
        <v>25.763688691879793</v>
      </c>
      <c r="M131" s="44">
        <f t="shared" si="1"/>
        <v>22.344410461067071</v>
      </c>
    </row>
    <row r="132" spans="1:13" customFormat="1">
      <c r="A132" s="25">
        <v>40695</v>
      </c>
      <c r="B132" s="20">
        <v>77003.989419999998</v>
      </c>
      <c r="C132" s="20">
        <v>64380.365840000006</v>
      </c>
      <c r="D132" s="28">
        <v>2.7490000000000001</v>
      </c>
      <c r="E132" s="26">
        <v>95611.044250000006</v>
      </c>
      <c r="F132" s="21">
        <v>27712.671049999997</v>
      </c>
      <c r="G132" s="21">
        <v>18060.639959999993</v>
      </c>
      <c r="H132" s="76">
        <v>141384.35526000001</v>
      </c>
      <c r="I132" s="46"/>
      <c r="J132" s="44">
        <f t="shared" ref="J132:L132" si="18">E132/E120*100-100</f>
        <v>21.176069140054992</v>
      </c>
      <c r="K132" s="44">
        <f t="shared" si="18"/>
        <v>19.403151577329808</v>
      </c>
      <c r="L132" s="44">
        <f t="shared" si="18"/>
        <v>26.87995942416191</v>
      </c>
      <c r="M132" s="44">
        <f t="shared" si="1"/>
        <v>21.52024329427779</v>
      </c>
    </row>
    <row r="133" spans="1:13" customFormat="1">
      <c r="A133" s="25">
        <v>40725</v>
      </c>
      <c r="B133" s="20">
        <v>77830.331148609999</v>
      </c>
      <c r="C133" s="20">
        <v>64647.677533930007</v>
      </c>
      <c r="D133" s="28">
        <v>2.738</v>
      </c>
      <c r="E133" s="26">
        <v>96522.53925509</v>
      </c>
      <c r="F133" s="21">
        <v>27676.320741149997</v>
      </c>
      <c r="G133" s="21">
        <v>18279.148686299995</v>
      </c>
      <c r="H133" s="76">
        <v>142478.00868254001</v>
      </c>
      <c r="I133" s="46"/>
      <c r="J133" s="44">
        <f t="shared" ref="J133:L133" si="19">E133/E121*100-100</f>
        <v>19.426368105755955</v>
      </c>
      <c r="K133" s="44">
        <f t="shared" si="19"/>
        <v>19.455850675064724</v>
      </c>
      <c r="L133" s="44">
        <f t="shared" si="19"/>
        <v>26.298514470839777</v>
      </c>
      <c r="M133" s="44">
        <f t="shared" si="1"/>
        <v>20.271721412778504</v>
      </c>
    </row>
    <row r="134" spans="1:13" customFormat="1">
      <c r="A134" s="25">
        <v>40756</v>
      </c>
      <c r="B134" s="20">
        <v>78321.412049499981</v>
      </c>
      <c r="C134" s="20">
        <v>65040.493773299997</v>
      </c>
      <c r="D134" s="28">
        <v>2.726</v>
      </c>
      <c r="E134" s="26">
        <v>96451.307949890004</v>
      </c>
      <c r="F134" s="21">
        <v>28337.476907189994</v>
      </c>
      <c r="G134" s="21">
        <v>18573.120965720002</v>
      </c>
      <c r="H134" s="76">
        <v>143361.90582280001</v>
      </c>
      <c r="I134" s="46"/>
      <c r="J134" s="44">
        <f t="shared" ref="J134:L134" si="20">E134/E122*100-100</f>
        <v>19.745052761858673</v>
      </c>
      <c r="K134" s="44">
        <f t="shared" si="20"/>
        <v>20.457867962846052</v>
      </c>
      <c r="L134" s="44">
        <f t="shared" si="20"/>
        <v>26.188042290276229</v>
      </c>
      <c r="M134" s="44">
        <f t="shared" si="1"/>
        <v>20.684526402548457</v>
      </c>
    </row>
    <row r="135" spans="1:13" customFormat="1">
      <c r="A135" s="25">
        <v>40787</v>
      </c>
      <c r="B135" s="20">
        <v>79172.437752869999</v>
      </c>
      <c r="C135" s="20">
        <v>66474.369096019989</v>
      </c>
      <c r="D135" s="28">
        <v>2.7730000000000001</v>
      </c>
      <c r="E135" s="26">
        <v>97716.397929359999</v>
      </c>
      <c r="F135" s="21">
        <v>28806.17597213</v>
      </c>
      <c r="G135" s="21">
        <v>19124.2329474</v>
      </c>
      <c r="H135" s="76">
        <v>145646.80684889</v>
      </c>
      <c r="I135" s="46"/>
      <c r="J135" s="44">
        <f t="shared" ref="J135:L135" si="21">E135/E123*100-100</f>
        <v>19.12808934942683</v>
      </c>
      <c r="K135" s="44">
        <f t="shared" si="21"/>
        <v>21.08413366571817</v>
      </c>
      <c r="L135" s="44">
        <f t="shared" si="21"/>
        <v>27.605979741680486</v>
      </c>
      <c r="M135" s="44">
        <f t="shared" si="1"/>
        <v>20.565070733055563</v>
      </c>
    </row>
    <row r="136" spans="1:13" customFormat="1">
      <c r="A136" s="25">
        <v>40817</v>
      </c>
      <c r="B136" s="20">
        <v>80639.669019099994</v>
      </c>
      <c r="C136" s="20">
        <v>65461.28850545</v>
      </c>
      <c r="D136" s="28">
        <v>2.7069999999999999</v>
      </c>
      <c r="E136" s="26">
        <v>97682.341658990015</v>
      </c>
      <c r="F136" s="21">
        <v>29167.386765170002</v>
      </c>
      <c r="G136" s="21">
        <v>19251.229100389999</v>
      </c>
      <c r="H136" s="76">
        <v>146100.95752455</v>
      </c>
      <c r="I136" s="46"/>
      <c r="J136" s="44">
        <f t="shared" ref="J136:L136" si="22">E136/E124*100-100</f>
        <v>16.145339114491208</v>
      </c>
      <c r="K136" s="44">
        <f t="shared" si="22"/>
        <v>20.755400016232599</v>
      </c>
      <c r="L136" s="44">
        <f t="shared" si="22"/>
        <v>25.235686159733021</v>
      </c>
      <c r="M136" s="44">
        <f t="shared" si="1"/>
        <v>18.176314032716306</v>
      </c>
    </row>
    <row r="137" spans="1:13" customFormat="1">
      <c r="A137" s="25">
        <v>40848</v>
      </c>
      <c r="B137" s="20">
        <v>82304.148489350002</v>
      </c>
      <c r="C137" s="20">
        <v>66075.602612549992</v>
      </c>
      <c r="D137" s="28">
        <v>2.7</v>
      </c>
      <c r="E137" s="26">
        <v>98930.215085449992</v>
      </c>
      <c r="F137" s="21">
        <v>29794.165452220008</v>
      </c>
      <c r="G137" s="21">
        <v>19655.370564229997</v>
      </c>
      <c r="H137" s="76">
        <v>148379.75110190001</v>
      </c>
      <c r="I137" s="46"/>
      <c r="J137" s="44">
        <f t="shared" ref="J137:L137" si="23">E137/E125*100-100</f>
        <v>14.048047123705373</v>
      </c>
      <c r="K137" s="44">
        <f t="shared" si="23"/>
        <v>20.540351878191828</v>
      </c>
      <c r="L137" s="44">
        <f t="shared" si="23"/>
        <v>24.24390508285947</v>
      </c>
      <c r="M137" s="44">
        <f t="shared" si="1"/>
        <v>16.57606402687783</v>
      </c>
    </row>
    <row r="138" spans="1:13" customFormat="1">
      <c r="A138" s="19">
        <v>40878</v>
      </c>
      <c r="B138" s="15">
        <v>83833.794629429991</v>
      </c>
      <c r="C138" s="15">
        <v>67778.715658240006</v>
      </c>
      <c r="D138" s="29">
        <v>2.6960000000000002</v>
      </c>
      <c r="E138" s="27">
        <v>101337.05213236001</v>
      </c>
      <c r="F138" s="16">
        <v>30275.257461769994</v>
      </c>
      <c r="G138" s="16">
        <v>20000.200693539999</v>
      </c>
      <c r="H138" s="74">
        <v>151612.51028767001</v>
      </c>
      <c r="I138" s="46"/>
      <c r="J138" s="44">
        <f t="shared" ref="J138:L138" si="24">E138/E126*100-100</f>
        <v>15.415629948586613</v>
      </c>
      <c r="K138" s="44">
        <f t="shared" si="24"/>
        <v>19.911332630120327</v>
      </c>
      <c r="L138" s="44">
        <f t="shared" si="24"/>
        <v>24.746633824392745</v>
      </c>
      <c r="M138" s="44">
        <f t="shared" si="1"/>
        <v>17.453926213435508</v>
      </c>
    </row>
    <row r="139" spans="1:13" customFormat="1">
      <c r="A139" s="25">
        <v>40909</v>
      </c>
      <c r="B139" s="20">
        <v>83962.978103459987</v>
      </c>
      <c r="C139" s="20">
        <v>68423.62347287999</v>
      </c>
      <c r="D139" s="28">
        <v>2.6890000000000001</v>
      </c>
      <c r="E139" s="26">
        <v>101589.65934438998</v>
      </c>
      <c r="F139" s="21">
        <v>30501.581158249999</v>
      </c>
      <c r="G139" s="21">
        <v>20295.361073699998</v>
      </c>
      <c r="H139" s="76">
        <v>152386.60157633998</v>
      </c>
      <c r="I139" s="46"/>
      <c r="J139" s="44">
        <f t="shared" ref="J139:L139" si="25">E139/E127*100-100</f>
        <v>16.670736753023235</v>
      </c>
      <c r="K139" s="44">
        <f t="shared" si="25"/>
        <v>33.893472897801615</v>
      </c>
      <c r="L139" s="44">
        <f t="shared" si="25"/>
        <v>25.40717418217622</v>
      </c>
      <c r="M139" s="44">
        <f t="shared" si="1"/>
        <v>20.905408724367106</v>
      </c>
    </row>
    <row r="140" spans="1:13" customFormat="1">
      <c r="A140" s="25">
        <v>40940</v>
      </c>
      <c r="B140" s="20">
        <v>84537.715583079989</v>
      </c>
      <c r="C140" s="20">
        <v>67594.956892649992</v>
      </c>
      <c r="D140" s="28">
        <v>2.677</v>
      </c>
      <c r="E140" s="26">
        <v>100673.94848605999</v>
      </c>
      <c r="F140" s="21">
        <v>30904.546753539998</v>
      </c>
      <c r="G140" s="21">
        <v>20554.177236129995</v>
      </c>
      <c r="H140" s="76">
        <v>152132.67247572998</v>
      </c>
      <c r="I140" s="46"/>
      <c r="J140" s="44">
        <f t="shared" ref="J140:L140" si="26">E140/E128*100-100</f>
        <v>14.063701017843201</v>
      </c>
      <c r="K140" s="44">
        <f t="shared" si="26"/>
        <v>19.475847919712621</v>
      </c>
      <c r="L140" s="44">
        <f t="shared" si="26"/>
        <v>24.20762326742522</v>
      </c>
      <c r="M140" s="44">
        <f t="shared" si="1"/>
        <v>16.419592177100853</v>
      </c>
    </row>
    <row r="141" spans="1:13" customFormat="1">
      <c r="A141" s="25">
        <v>40969</v>
      </c>
      <c r="B141" s="20">
        <v>85590.940542479992</v>
      </c>
      <c r="C141" s="20">
        <v>68578.740014200012</v>
      </c>
      <c r="D141" s="28">
        <v>2.6669999999999998</v>
      </c>
      <c r="E141" s="26">
        <v>101930.1627665</v>
      </c>
      <c r="F141" s="21">
        <v>31238.312935359998</v>
      </c>
      <c r="G141" s="21">
        <v>21001.204854819996</v>
      </c>
      <c r="H141" s="76">
        <v>154169.68055668002</v>
      </c>
      <c r="I141" s="46"/>
      <c r="J141" s="44">
        <f t="shared" ref="J141:L141" si="27">E141/E129*100-100</f>
        <v>12.562279997179033</v>
      </c>
      <c r="K141" s="44">
        <f t="shared" si="27"/>
        <v>18.929004443984937</v>
      </c>
      <c r="L141" s="44">
        <f t="shared" si="27"/>
        <v>22.680864989228127</v>
      </c>
      <c r="M141" s="44">
        <f t="shared" si="1"/>
        <v>15.104073953751879</v>
      </c>
    </row>
    <row r="142" spans="1:13" customFormat="1">
      <c r="A142" s="25">
        <v>41000</v>
      </c>
      <c r="B142" s="20">
        <v>86289.024245220004</v>
      </c>
      <c r="C142" s="20">
        <v>69740.508857709239</v>
      </c>
      <c r="D142" s="28">
        <v>2.68</v>
      </c>
      <c r="E142" s="26">
        <v>103055.03730612635</v>
      </c>
      <c r="F142" s="21">
        <v>31559.475854548182</v>
      </c>
      <c r="G142" s="21">
        <v>21415.019942254694</v>
      </c>
      <c r="H142" s="76">
        <v>156029.53310292924</v>
      </c>
      <c r="I142" s="46"/>
      <c r="J142" s="44">
        <f t="shared" ref="J142:L142" si="28">E142/E130*100-100</f>
        <v>10.121527770351179</v>
      </c>
      <c r="K142" s="44">
        <f t="shared" si="28"/>
        <v>18.408748377474197</v>
      </c>
      <c r="L142" s="44">
        <f t="shared" si="28"/>
        <v>22.029130669246939</v>
      </c>
      <c r="M142" s="44">
        <f t="shared" si="1"/>
        <v>13.241219156387828</v>
      </c>
    </row>
    <row r="143" spans="1:13" customFormat="1">
      <c r="A143" s="25">
        <v>41030</v>
      </c>
      <c r="B143" s="20">
        <v>87342.851058679997</v>
      </c>
      <c r="C143" s="20">
        <v>71893.61723024938</v>
      </c>
      <c r="D143" s="24">
        <v>2.7105000000000001</v>
      </c>
      <c r="E143" s="26">
        <v>104923.16036164042</v>
      </c>
      <c r="F143" s="21">
        <v>32324.44246848629</v>
      </c>
      <c r="G143" s="21">
        <v>21988.865458802677</v>
      </c>
      <c r="H143" s="76">
        <v>159236.46828892938</v>
      </c>
      <c r="I143" s="46"/>
      <c r="J143" s="44">
        <f t="shared" ref="J143:L143" si="29">E143/E131*100-100</f>
        <v>9.8825594165043498</v>
      </c>
      <c r="K143" s="44">
        <f t="shared" si="29"/>
        <v>18.74048474340853</v>
      </c>
      <c r="L143" s="44">
        <f t="shared" si="29"/>
        <v>23.714738661242222</v>
      </c>
      <c r="M143" s="44">
        <f t="shared" si="1"/>
        <v>13.349081113169191</v>
      </c>
    </row>
    <row r="144" spans="1:13" customFormat="1">
      <c r="A144" s="25">
        <v>41061</v>
      </c>
      <c r="B144" s="20">
        <v>89185.089494150001</v>
      </c>
      <c r="C144" s="20">
        <v>71894.365376784641</v>
      </c>
      <c r="D144" s="24">
        <v>2.6655000000000002</v>
      </c>
      <c r="E144" s="26">
        <v>106110.14697799695</v>
      </c>
      <c r="F144" s="21">
        <v>32722.999377787957</v>
      </c>
      <c r="G144" s="21">
        <v>22246.308515149736</v>
      </c>
      <c r="H144" s="76">
        <v>161079.45487093466</v>
      </c>
      <c r="I144" s="46"/>
      <c r="J144" s="44">
        <f t="shared" ref="J144:L144" si="30">E144/E132*100-100</f>
        <v>10.981056435848885</v>
      </c>
      <c r="K144" s="44">
        <f t="shared" si="30"/>
        <v>18.079557610120588</v>
      </c>
      <c r="L144" s="44">
        <f t="shared" si="30"/>
        <v>23.175638097099551</v>
      </c>
      <c r="M144" s="44">
        <f t="shared" si="1"/>
        <v>13.930183134276902</v>
      </c>
    </row>
    <row r="145" spans="1:13" customFormat="1">
      <c r="A145" s="25">
        <v>41091</v>
      </c>
      <c r="B145" s="20">
        <v>90255.879069570001</v>
      </c>
      <c r="C145" s="20">
        <v>71820.439785317198</v>
      </c>
      <c r="D145" s="24">
        <v>2.6259000000000001</v>
      </c>
      <c r="E145" s="26">
        <v>106735.89607963269</v>
      </c>
      <c r="F145" s="21">
        <v>32805.433190149932</v>
      </c>
      <c r="G145" s="21">
        <v>22534.98958510458</v>
      </c>
      <c r="H145" s="76">
        <v>162076.31885488718</v>
      </c>
      <c r="I145" s="46"/>
      <c r="J145" s="44">
        <f t="shared" ref="J145:L145" si="31">E145/E133*100-100</f>
        <v>10.581318004441215</v>
      </c>
      <c r="K145" s="44">
        <f t="shared" si="31"/>
        <v>18.532493885192665</v>
      </c>
      <c r="L145" s="44">
        <f t="shared" si="31"/>
        <v>23.282489638011896</v>
      </c>
      <c r="M145" s="44">
        <f t="shared" si="1"/>
        <v>13.755322911632504</v>
      </c>
    </row>
    <row r="146" spans="1:13" customFormat="1">
      <c r="A146" s="25">
        <v>41122</v>
      </c>
      <c r="B146" s="20">
        <v>91527.869703729986</v>
      </c>
      <c r="C146" s="20">
        <v>72194.88951934842</v>
      </c>
      <c r="D146" s="24">
        <v>2.6114999999999999</v>
      </c>
      <c r="E146" s="26">
        <v>107473.95340049666</v>
      </c>
      <c r="F146" s="21">
        <v>33289.829914916285</v>
      </c>
      <c r="G146" s="21">
        <v>22958.975907665488</v>
      </c>
      <c r="H146" s="76">
        <v>163722.75922307844</v>
      </c>
      <c r="I146" s="46"/>
      <c r="J146" s="44">
        <f t="shared" ref="J146:L161" si="32">E146/E134*100-100</f>
        <v>11.428196967876602</v>
      </c>
      <c r="K146" s="44">
        <f t="shared" si="32"/>
        <v>17.476337162782983</v>
      </c>
      <c r="L146" s="44">
        <f t="shared" si="32"/>
        <v>23.613990077598501</v>
      </c>
      <c r="M146" s="44">
        <f t="shared" si="1"/>
        <v>14.202415406952753</v>
      </c>
    </row>
    <row r="147" spans="1:13" customFormat="1">
      <c r="A147" s="25">
        <v>41153</v>
      </c>
      <c r="B147" s="20">
        <v>92510.278235580001</v>
      </c>
      <c r="C147" s="20">
        <v>72847.444834987051</v>
      </c>
      <c r="D147" s="24">
        <v>2.5975000000000001</v>
      </c>
      <c r="E147" s="26">
        <v>108386.77185199657</v>
      </c>
      <c r="F147" s="21">
        <v>33581.144842664064</v>
      </c>
      <c r="G147" s="21">
        <v>23389.806375906432</v>
      </c>
      <c r="H147" s="76">
        <v>165357.72307056707</v>
      </c>
      <c r="I147" s="46"/>
      <c r="J147" s="44">
        <f t="shared" si="32"/>
        <v>10.919737269020374</v>
      </c>
      <c r="K147" s="44">
        <f t="shared" si="32"/>
        <v>16.576198365079236</v>
      </c>
      <c r="L147" s="44">
        <f t="shared" si="32"/>
        <v>22.304546489465096</v>
      </c>
      <c r="M147" s="44">
        <f t="shared" ref="M147:M193" si="33">H147/H135*100-100</f>
        <v>13.533366537947742</v>
      </c>
    </row>
    <row r="148" spans="1:13" customFormat="1">
      <c r="A148" s="25">
        <v>41183</v>
      </c>
      <c r="B148" s="20">
        <v>93242.269425859995</v>
      </c>
      <c r="C148" s="20">
        <v>73090.625179535724</v>
      </c>
      <c r="D148" s="24">
        <v>2.59</v>
      </c>
      <c r="E148" s="26">
        <v>108667.58122566034</v>
      </c>
      <c r="F148" s="21">
        <v>33972.4083387012</v>
      </c>
      <c r="G148" s="21">
        <v>23692.905041034188</v>
      </c>
      <c r="H148" s="76">
        <v>166332.89460539573</v>
      </c>
      <c r="I148" s="46"/>
      <c r="J148" s="44">
        <f t="shared" si="32"/>
        <v>11.24588065775481</v>
      </c>
      <c r="K148" s="44">
        <f t="shared" si="32"/>
        <v>16.473952953745851</v>
      </c>
      <c r="L148" s="44">
        <f t="shared" si="32"/>
        <v>23.07216810668055</v>
      </c>
      <c r="M148" s="44">
        <f t="shared" si="33"/>
        <v>13.847915457669785</v>
      </c>
    </row>
    <row r="149" spans="1:13" customFormat="1">
      <c r="A149" s="25">
        <v>41214</v>
      </c>
      <c r="B149" s="20">
        <v>95022.448677059991</v>
      </c>
      <c r="C149" s="20">
        <v>73957.275346999624</v>
      </c>
      <c r="D149" s="24">
        <v>2.58</v>
      </c>
      <c r="E149" s="26">
        <v>110375.00280425756</v>
      </c>
      <c r="F149" s="21">
        <v>34379.697162471006</v>
      </c>
      <c r="G149" s="21">
        <v>24225.024057331058</v>
      </c>
      <c r="H149" s="76">
        <v>168979.72402405963</v>
      </c>
      <c r="I149" s="46"/>
      <c r="J149" s="44">
        <f t="shared" si="32"/>
        <v>11.568546281762607</v>
      </c>
      <c r="K149" s="44">
        <f t="shared" si="32"/>
        <v>15.390703651708847</v>
      </c>
      <c r="L149" s="44">
        <f t="shared" si="32"/>
        <v>23.24887988332911</v>
      </c>
      <c r="M149" s="44">
        <f t="shared" si="33"/>
        <v>13.883277717599455</v>
      </c>
    </row>
    <row r="150" spans="1:13" customFormat="1">
      <c r="A150" s="19">
        <v>41244</v>
      </c>
      <c r="B150" s="15">
        <v>96397.506000000008</v>
      </c>
      <c r="C150" s="15">
        <v>74116.007549999995</v>
      </c>
      <c r="D150" s="18">
        <v>2.5499999999999998</v>
      </c>
      <c r="E150" s="27">
        <v>111319.19094999999</v>
      </c>
      <c r="F150" s="16">
        <v>34660.528050000001</v>
      </c>
      <c r="G150" s="16">
        <v>24533.794549999999</v>
      </c>
      <c r="H150" s="74">
        <v>170513.51354999997</v>
      </c>
      <c r="I150" s="46"/>
      <c r="J150" s="44">
        <f t="shared" si="32"/>
        <v>9.850433387979308</v>
      </c>
      <c r="K150" s="44">
        <f t="shared" si="32"/>
        <v>14.484668194044261</v>
      </c>
      <c r="L150" s="44">
        <f t="shared" si="32"/>
        <v>22.667741818832525</v>
      </c>
      <c r="M150" s="44">
        <f t="shared" si="33"/>
        <v>12.466651483091425</v>
      </c>
    </row>
    <row r="151" spans="1:13" customFormat="1">
      <c r="A151" s="25">
        <v>41275</v>
      </c>
      <c r="B151" s="20">
        <v>95552.529005789998</v>
      </c>
      <c r="C151" s="20">
        <v>72590.688308204713</v>
      </c>
      <c r="D151" s="24">
        <v>2.5754999999999999</v>
      </c>
      <c r="E151" s="26">
        <v>108388.77346581614</v>
      </c>
      <c r="F151" s="21">
        <v>34783.266224713385</v>
      </c>
      <c r="G151" s="21">
        <v>24971.177623465184</v>
      </c>
      <c r="H151" s="76">
        <v>168143.21731399471</v>
      </c>
      <c r="I151" s="46"/>
      <c r="J151" s="44">
        <f t="shared" si="32"/>
        <v>6.692722630732618</v>
      </c>
      <c r="K151" s="44">
        <f t="shared" si="32"/>
        <v>14.037583967365208</v>
      </c>
      <c r="L151" s="44">
        <f t="shared" si="32"/>
        <v>23.038843865775817</v>
      </c>
      <c r="M151" s="44">
        <f t="shared" si="33"/>
        <v>10.339895748486299</v>
      </c>
    </row>
    <row r="152" spans="1:13" customFormat="1">
      <c r="A152" s="25">
        <v>41306</v>
      </c>
      <c r="B152" s="20">
        <v>96725.309130139998</v>
      </c>
      <c r="C152" s="20">
        <v>73061.397791336276</v>
      </c>
      <c r="D152" s="24">
        <v>2.5888</v>
      </c>
      <c r="E152" s="26">
        <v>109499.31058947275</v>
      </c>
      <c r="F152" s="21">
        <v>35028.754395813921</v>
      </c>
      <c r="G152" s="21">
        <v>25258.641936189597</v>
      </c>
      <c r="H152" s="76">
        <v>169786.70692147629</v>
      </c>
      <c r="I152" s="46"/>
      <c r="J152" s="44">
        <f t="shared" si="32"/>
        <v>8.7662818794027828</v>
      </c>
      <c r="K152" s="44">
        <f t="shared" si="32"/>
        <v>13.344986662202103</v>
      </c>
      <c r="L152" s="44">
        <f t="shared" si="32"/>
        <v>22.88811975305012</v>
      </c>
      <c r="M152" s="44">
        <f t="shared" si="33"/>
        <v>11.60436752898211</v>
      </c>
    </row>
    <row r="153" spans="1:13" customFormat="1">
      <c r="A153" s="25">
        <v>41334</v>
      </c>
      <c r="B153" s="20">
        <v>98332.76826859999</v>
      </c>
      <c r="C153" s="20">
        <v>72966.034079030127</v>
      </c>
      <c r="D153" s="24">
        <v>2.59</v>
      </c>
      <c r="E153" s="26">
        <v>110596.8342278467</v>
      </c>
      <c r="F153" s="21">
        <v>35047.513218913686</v>
      </c>
      <c r="G153" s="21">
        <v>25654.45490086974</v>
      </c>
      <c r="H153" s="76">
        <v>171298.80234763015</v>
      </c>
      <c r="I153" s="46"/>
      <c r="J153" s="44">
        <f t="shared" si="32"/>
        <v>8.5025582478467783</v>
      </c>
      <c r="K153" s="44">
        <f t="shared" si="32"/>
        <v>12.194001293974765</v>
      </c>
      <c r="L153" s="44">
        <f t="shared" si="32"/>
        <v>22.15706231245953</v>
      </c>
      <c r="M153" s="44">
        <f t="shared" si="33"/>
        <v>11.110564495625752</v>
      </c>
    </row>
    <row r="154" spans="1:13" customFormat="1">
      <c r="A154" s="25">
        <v>41365</v>
      </c>
      <c r="B154" s="20">
        <v>100203.141317</v>
      </c>
      <c r="C154" s="20">
        <v>73684.248689868182</v>
      </c>
      <c r="D154" s="24">
        <v>2.6429999999999998</v>
      </c>
      <c r="E154" s="26">
        <v>112075.94242064045</v>
      </c>
      <c r="F154" s="21">
        <v>35480.21260997952</v>
      </c>
      <c r="G154" s="21">
        <v>26331.234976248208</v>
      </c>
      <c r="H154" s="76">
        <v>173887.39000686817</v>
      </c>
      <c r="I154" s="46"/>
      <c r="J154" s="44">
        <f t="shared" si="32"/>
        <v>8.7534829449601688</v>
      </c>
      <c r="K154" s="44">
        <f t="shared" si="32"/>
        <v>12.423326589773836</v>
      </c>
      <c r="L154" s="44">
        <f t="shared" si="32"/>
        <v>22.956854802143638</v>
      </c>
      <c r="M154" s="44">
        <f t="shared" si="33"/>
        <v>11.445177428146565</v>
      </c>
    </row>
    <row r="155" spans="1:13" customFormat="1">
      <c r="A155" s="25">
        <v>41395</v>
      </c>
      <c r="B155" s="20">
        <v>101826.50450663001</v>
      </c>
      <c r="C155" s="20">
        <v>76094.153631449648</v>
      </c>
      <c r="D155" s="24">
        <v>2.7368000000000001</v>
      </c>
      <c r="E155" s="26">
        <v>114620.2022898854</v>
      </c>
      <c r="F155" s="21">
        <v>36115.523899787542</v>
      </c>
      <c r="G155" s="21">
        <v>27184.931948406709</v>
      </c>
      <c r="H155" s="76">
        <v>177920.65813807966</v>
      </c>
      <c r="I155" s="46"/>
      <c r="J155" s="44">
        <f t="shared" si="32"/>
        <v>9.2420414089911418</v>
      </c>
      <c r="K155" s="44">
        <f t="shared" si="32"/>
        <v>11.728219086832652</v>
      </c>
      <c r="L155" s="44">
        <f t="shared" si="32"/>
        <v>23.630443777734428</v>
      </c>
      <c r="M155" s="44">
        <f t="shared" si="33"/>
        <v>11.733612312506466</v>
      </c>
    </row>
    <row r="156" spans="1:13" customFormat="1">
      <c r="A156" s="25">
        <v>41426</v>
      </c>
      <c r="B156" s="20">
        <v>100582.27600836</v>
      </c>
      <c r="C156" s="20">
        <v>78234.575116672801</v>
      </c>
      <c r="D156" s="24">
        <v>2.7824</v>
      </c>
      <c r="E156" s="26">
        <v>117617.2204695949</v>
      </c>
      <c r="F156" s="21">
        <v>33511.49709427388</v>
      </c>
      <c r="G156" s="21">
        <v>27688.133561164024</v>
      </c>
      <c r="H156" s="76">
        <v>178816.85112503282</v>
      </c>
      <c r="I156" s="46"/>
      <c r="J156" s="44">
        <f t="shared" si="32"/>
        <v>10.84446098635982</v>
      </c>
      <c r="K156" s="44">
        <f t="shared" si="32"/>
        <v>2.4096132123546852</v>
      </c>
      <c r="L156" s="44">
        <f t="shared" si="32"/>
        <v>24.461699082831672</v>
      </c>
      <c r="M156" s="44">
        <f t="shared" si="33"/>
        <v>11.011581997412591</v>
      </c>
    </row>
    <row r="157" spans="1:13" customFormat="1">
      <c r="A157" s="25">
        <v>41456</v>
      </c>
      <c r="B157" s="20">
        <v>106493.25683075</v>
      </c>
      <c r="C157" s="20">
        <v>78988.381101545499</v>
      </c>
      <c r="D157" s="24">
        <v>2.7948</v>
      </c>
      <c r="E157" s="26">
        <v>120738.19650517596</v>
      </c>
      <c r="F157" s="21">
        <v>36628.066266965456</v>
      </c>
      <c r="G157" s="21">
        <v>28115.375160154079</v>
      </c>
      <c r="H157" s="76">
        <v>185481.6379322955</v>
      </c>
      <c r="I157" s="46"/>
      <c r="J157" s="44">
        <f t="shared" si="32"/>
        <v>13.118642312326244</v>
      </c>
      <c r="K157" s="44">
        <f t="shared" si="32"/>
        <v>11.652438956249767</v>
      </c>
      <c r="L157" s="44">
        <f t="shared" si="32"/>
        <v>24.763204588912174</v>
      </c>
      <c r="M157" s="44">
        <f t="shared" si="33"/>
        <v>14.440924647581582</v>
      </c>
    </row>
    <row r="158" spans="1:13" customFormat="1">
      <c r="A158" s="25">
        <v>41487</v>
      </c>
      <c r="B158" s="20">
        <v>109233.13272977999</v>
      </c>
      <c r="C158" s="20">
        <v>79905.430812468854</v>
      </c>
      <c r="D158" s="24">
        <v>2.8090000000000002</v>
      </c>
      <c r="E158" s="26">
        <v>123550.62554882219</v>
      </c>
      <c r="F158" s="21">
        <v>37049.109330863692</v>
      </c>
      <c r="G158" s="21">
        <v>28538.828662562963</v>
      </c>
      <c r="H158" s="76">
        <v>189138.56354224886</v>
      </c>
      <c r="I158" s="46"/>
      <c r="J158" s="44">
        <f t="shared" si="32"/>
        <v>14.958668253708481</v>
      </c>
      <c r="K158" s="44">
        <f t="shared" si="32"/>
        <v>11.292576217888623</v>
      </c>
      <c r="L158" s="44">
        <f t="shared" si="32"/>
        <v>24.303578597486506</v>
      </c>
      <c r="M158" s="44">
        <f t="shared" si="33"/>
        <v>15.52368433061919</v>
      </c>
    </row>
    <row r="159" spans="1:13" customFormat="1">
      <c r="A159" s="25">
        <v>41518</v>
      </c>
      <c r="B159" s="20">
        <v>111759.77982403</v>
      </c>
      <c r="C159" s="20">
        <v>78647.726076750361</v>
      </c>
      <c r="D159" s="24">
        <v>2.7850000000000001</v>
      </c>
      <c r="E159" s="26">
        <v>124224.07818446527</v>
      </c>
      <c r="F159" s="21">
        <v>37387.895780119863</v>
      </c>
      <c r="G159" s="21">
        <v>28795.531936195235</v>
      </c>
      <c r="H159" s="76">
        <v>190407.50590078038</v>
      </c>
      <c r="I159" s="46"/>
      <c r="J159" s="44">
        <f t="shared" si="32"/>
        <v>14.611844288613682</v>
      </c>
      <c r="K159" s="44">
        <f t="shared" si="32"/>
        <v>11.335977243454238</v>
      </c>
      <c r="L159" s="44">
        <f t="shared" si="32"/>
        <v>23.111459211809375</v>
      </c>
      <c r="M159" s="44">
        <f t="shared" si="33"/>
        <v>15.148843588952431</v>
      </c>
    </row>
    <row r="160" spans="1:13" customFormat="1">
      <c r="A160" s="25">
        <v>41548</v>
      </c>
      <c r="B160" s="20">
        <v>114015.12125883999</v>
      </c>
      <c r="C160" s="20">
        <v>78673.563928430274</v>
      </c>
      <c r="D160" s="24">
        <v>2.7751999999999999</v>
      </c>
      <c r="E160" s="26">
        <v>125782.10623969471</v>
      </c>
      <c r="F160" s="21">
        <v>37848.450986796335</v>
      </c>
      <c r="G160" s="21">
        <v>29058.127960779231</v>
      </c>
      <c r="H160" s="76">
        <v>192688.68518727028</v>
      </c>
      <c r="I160" s="46"/>
      <c r="J160" s="44">
        <f t="shared" si="32"/>
        <v>15.749430346198807</v>
      </c>
      <c r="K160" s="44">
        <f t="shared" si="32"/>
        <v>11.409384372904668</v>
      </c>
      <c r="L160" s="44">
        <f t="shared" si="32"/>
        <v>22.644850475080673</v>
      </c>
      <c r="M160" s="44">
        <f t="shared" si="33"/>
        <v>15.845206472478225</v>
      </c>
    </row>
    <row r="161" spans="1:22" customFormat="1">
      <c r="A161" s="25">
        <v>41579</v>
      </c>
      <c r="B161" s="20">
        <v>117271.11611734</v>
      </c>
      <c r="C161" s="20">
        <v>80103.937615504503</v>
      </c>
      <c r="D161" s="24">
        <v>2.7995000000000001</v>
      </c>
      <c r="E161" s="26">
        <v>129374.73080693814</v>
      </c>
      <c r="F161" s="21">
        <v>38398.87794617733</v>
      </c>
      <c r="G161" s="21">
        <v>29601.444979729044</v>
      </c>
      <c r="H161" s="76">
        <v>197375.05373284451</v>
      </c>
      <c r="I161" s="46"/>
      <c r="J161" s="44">
        <f t="shared" si="32"/>
        <v>17.213796167575453</v>
      </c>
      <c r="K161" s="44">
        <f t="shared" si="32"/>
        <v>11.690564825840525</v>
      </c>
      <c r="L161" s="44">
        <f t="shared" si="32"/>
        <v>22.193665978098196</v>
      </c>
      <c r="M161" s="44">
        <f t="shared" si="33"/>
        <v>16.803986320123158</v>
      </c>
    </row>
    <row r="162" spans="1:22" customFormat="1">
      <c r="A162" s="19">
        <v>41609</v>
      </c>
      <c r="B162" s="15">
        <v>119033.40454597001</v>
      </c>
      <c r="C162" s="15">
        <v>79979.481044698754</v>
      </c>
      <c r="D162" s="18">
        <v>2.7965</v>
      </c>
      <c r="E162" s="27">
        <v>130290.87048157043</v>
      </c>
      <c r="F162" s="16">
        <v>38947.150732294271</v>
      </c>
      <c r="G162" s="16">
        <v>29774.864376804071</v>
      </c>
      <c r="H162" s="74">
        <v>199012.88559066877</v>
      </c>
      <c r="I162" s="46"/>
      <c r="J162" s="44">
        <f t="shared" ref="J162:L177" si="34">E162/E150*100-100</f>
        <v>17.042595593505297</v>
      </c>
      <c r="K162" s="44">
        <f t="shared" si="34"/>
        <v>12.367447709136286</v>
      </c>
      <c r="L162" s="44">
        <f t="shared" si="34"/>
        <v>21.362654750054034</v>
      </c>
      <c r="M162" s="44">
        <f t="shared" si="33"/>
        <v>16.713849505137233</v>
      </c>
    </row>
    <row r="163" spans="1:22" customFormat="1">
      <c r="A163" s="25">
        <v>41640</v>
      </c>
      <c r="B163" s="20">
        <v>120330.13663186</v>
      </c>
      <c r="C163" s="20">
        <v>80612.545845337358</v>
      </c>
      <c r="D163" s="24">
        <v>2.8224999999999998</v>
      </c>
      <c r="E163" s="26">
        <v>131631.62521641431</v>
      </c>
      <c r="F163" s="21">
        <v>39146.657869183757</v>
      </c>
      <c r="G163" s="21">
        <v>30164.399391599291</v>
      </c>
      <c r="H163" s="76">
        <v>200942.68247719735</v>
      </c>
      <c r="I163" s="46"/>
      <c r="J163" s="44">
        <f t="shared" si="34"/>
        <v>21.443966019163923</v>
      </c>
      <c r="K163" s="44">
        <f t="shared" si="34"/>
        <v>12.54451383685813</v>
      </c>
      <c r="L163" s="44">
        <f t="shared" si="34"/>
        <v>20.796863673958583</v>
      </c>
      <c r="M163" s="44">
        <f t="shared" si="33"/>
        <v>19.506861880697883</v>
      </c>
    </row>
    <row r="164" spans="1:22" customFormat="1">
      <c r="A164" s="25">
        <v>41671</v>
      </c>
      <c r="B164" s="20">
        <v>122486.22888549999</v>
      </c>
      <c r="C164" s="20">
        <v>79567.556973177721</v>
      </c>
      <c r="D164" s="24">
        <v>2.7989999999999999</v>
      </c>
      <c r="E164" s="26">
        <v>132211.13752432563</v>
      </c>
      <c r="F164" s="21">
        <v>39425.867428877988</v>
      </c>
      <c r="G164" s="21">
        <v>30416.780905474094</v>
      </c>
      <c r="H164" s="76">
        <v>202053.7858586777</v>
      </c>
      <c r="I164" s="46"/>
      <c r="J164" s="44">
        <f t="shared" si="34"/>
        <v>20.7415250494156</v>
      </c>
      <c r="K164" s="44">
        <f t="shared" si="34"/>
        <v>12.552867234095942</v>
      </c>
      <c r="L164" s="44">
        <f t="shared" si="34"/>
        <v>20.421283861244007</v>
      </c>
      <c r="M164" s="44">
        <f t="shared" si="33"/>
        <v>19.004478926683248</v>
      </c>
    </row>
    <row r="165" spans="1:22" customFormat="1">
      <c r="A165" s="25">
        <v>41699</v>
      </c>
      <c r="B165" s="20">
        <v>125039.97343421</v>
      </c>
      <c r="C165" s="20">
        <v>79562.412484128101</v>
      </c>
      <c r="D165" s="24">
        <v>2.8085</v>
      </c>
      <c r="E165" s="22">
        <v>134102.84486741447</v>
      </c>
      <c r="F165" s="21">
        <v>39654.715209536182</v>
      </c>
      <c r="G165" s="21">
        <v>30844.825841387428</v>
      </c>
      <c r="H165" s="76">
        <v>204602.38591833808</v>
      </c>
      <c r="I165" s="46"/>
      <c r="J165" s="44">
        <f t="shared" si="34"/>
        <v>21.253782536977255</v>
      </c>
      <c r="K165" s="44">
        <f t="shared" si="34"/>
        <v>13.145588852039253</v>
      </c>
      <c r="L165" s="44">
        <f t="shared" si="34"/>
        <v>20.231850415740965</v>
      </c>
      <c r="M165" s="44">
        <f t="shared" si="33"/>
        <v>19.441807598352227</v>
      </c>
    </row>
    <row r="166" spans="1:22" customFormat="1">
      <c r="A166" s="25">
        <v>41730</v>
      </c>
      <c r="B166" s="20">
        <v>126618.48038386999</v>
      </c>
      <c r="C166" s="20">
        <v>80413.147603787394</v>
      </c>
      <c r="D166" s="24">
        <v>2.8075000000000001</v>
      </c>
      <c r="E166" s="22">
        <v>135987.02983234607</v>
      </c>
      <c r="F166" s="21">
        <v>39972.892722682082</v>
      </c>
      <c r="G166" s="21">
        <v>31071.705432629245</v>
      </c>
      <c r="H166" s="76">
        <v>207031.62798765741</v>
      </c>
      <c r="I166" s="46"/>
      <c r="J166" s="44">
        <f t="shared" si="34"/>
        <v>21.334719026464356</v>
      </c>
      <c r="K166" s="44">
        <f t="shared" si="34"/>
        <v>12.66249490128169</v>
      </c>
      <c r="L166" s="44">
        <f t="shared" si="34"/>
        <v>18.003221119925158</v>
      </c>
      <c r="M166" s="44">
        <f t="shared" si="33"/>
        <v>19.060748441551809</v>
      </c>
    </row>
    <row r="167" spans="1:22" customFormat="1">
      <c r="A167" s="25">
        <v>41760</v>
      </c>
      <c r="B167" s="20">
        <v>127642.29732381999</v>
      </c>
      <c r="C167" s="20">
        <v>80310.765601455816</v>
      </c>
      <c r="D167" s="24">
        <v>2.7654999999999998</v>
      </c>
      <c r="E167" s="22">
        <v>136117.56352985132</v>
      </c>
      <c r="F167" s="21">
        <v>40566.552482147046</v>
      </c>
      <c r="G167" s="21">
        <v>31268.946913277432</v>
      </c>
      <c r="H167" s="76">
        <v>207953.06292527582</v>
      </c>
      <c r="I167" s="46"/>
      <c r="J167" s="44">
        <f t="shared" si="34"/>
        <v>18.75529863888832</v>
      </c>
      <c r="K167" s="44">
        <f t="shared" si="34"/>
        <v>12.32441925724271</v>
      </c>
      <c r="L167" s="44">
        <f t="shared" si="34"/>
        <v>15.023083275034963</v>
      </c>
      <c r="M167" s="44">
        <f t="shared" si="33"/>
        <v>16.879661474660693</v>
      </c>
    </row>
    <row r="168" spans="1:22" customFormat="1">
      <c r="A168" s="25">
        <v>41791</v>
      </c>
      <c r="B168" s="20">
        <v>128306.33651856</v>
      </c>
      <c r="C168" s="20">
        <v>83436.335534278493</v>
      </c>
      <c r="D168" s="24">
        <v>2.7985000000000002</v>
      </c>
      <c r="E168" s="22">
        <v>138867.33418364351</v>
      </c>
      <c r="F168" s="21">
        <v>41048.279708971306</v>
      </c>
      <c r="G168" s="21">
        <v>31827.058160223678</v>
      </c>
      <c r="H168" s="76">
        <v>211742.67205283849</v>
      </c>
      <c r="I168" s="46"/>
      <c r="J168" s="44">
        <f t="shared" si="34"/>
        <v>18.067178963425647</v>
      </c>
      <c r="K168" s="44">
        <f t="shared" si="34"/>
        <v>22.490140006264411</v>
      </c>
      <c r="L168" s="44">
        <f t="shared" si="34"/>
        <v>14.9483698130704</v>
      </c>
      <c r="M168" s="44">
        <f t="shared" si="33"/>
        <v>18.413153302192526</v>
      </c>
    </row>
    <row r="169" spans="1:22" customFormat="1">
      <c r="A169" s="25">
        <v>41821</v>
      </c>
      <c r="B169" s="20">
        <v>128993.12773603</v>
      </c>
      <c r="C169" s="20">
        <v>84407.27261319125</v>
      </c>
      <c r="D169" s="24">
        <v>2.8010999999999999</v>
      </c>
      <c r="E169" s="22">
        <v>140357.31288986036</v>
      </c>
      <c r="F169" s="21">
        <v>41060.436244587152</v>
      </c>
      <c r="G169" s="21">
        <v>31982.651214773734</v>
      </c>
      <c r="H169" s="76">
        <v>213400.40034922125</v>
      </c>
      <c r="I169" s="46"/>
      <c r="J169" s="44">
        <f t="shared" si="34"/>
        <v>16.249303826435195</v>
      </c>
      <c r="K169" s="44">
        <f t="shared" si="34"/>
        <v>12.101020963859099</v>
      </c>
      <c r="L169" s="44">
        <f t="shared" si="34"/>
        <v>13.755022056758719</v>
      </c>
      <c r="M169" s="44">
        <f t="shared" si="33"/>
        <v>15.052035731492012</v>
      </c>
    </row>
    <row r="170" spans="1:22" customFormat="1">
      <c r="A170" s="25">
        <v>41852</v>
      </c>
      <c r="B170" s="20">
        <v>130252.70877283001</v>
      </c>
      <c r="C170" s="20">
        <v>85075.633828508391</v>
      </c>
      <c r="D170" s="24">
        <v>2.8450000000000002</v>
      </c>
      <c r="E170" s="22">
        <v>141439.56075931594</v>
      </c>
      <c r="F170" s="21">
        <v>41433.710406790851</v>
      </c>
      <c r="G170" s="21">
        <v>32455.071435231614</v>
      </c>
      <c r="H170" s="76">
        <v>215328.3426013384</v>
      </c>
      <c r="I170" s="46"/>
      <c r="J170" s="44">
        <f t="shared" si="34"/>
        <v>14.479032486504707</v>
      </c>
      <c r="K170" s="44">
        <f t="shared" si="34"/>
        <v>11.834565405529403</v>
      </c>
      <c r="L170" s="44">
        <f t="shared" si="34"/>
        <v>13.722507041103455</v>
      </c>
      <c r="M170" s="44">
        <f t="shared" si="33"/>
        <v>13.846874253773962</v>
      </c>
    </row>
    <row r="171" spans="1:22" customFormat="1">
      <c r="A171" s="25">
        <v>41883</v>
      </c>
      <c r="B171" s="20">
        <v>132423.22403210998</v>
      </c>
      <c r="C171" s="20">
        <v>85149.974797209448</v>
      </c>
      <c r="D171" s="24">
        <v>2.8904000000000001</v>
      </c>
      <c r="E171" s="22">
        <v>142639.55170467941</v>
      </c>
      <c r="F171" s="21">
        <v>41905.053519830763</v>
      </c>
      <c r="G171" s="21">
        <v>33028.59360480927</v>
      </c>
      <c r="H171" s="76">
        <v>217573.19882931944</v>
      </c>
      <c r="I171" s="46"/>
      <c r="J171" s="44">
        <f t="shared" si="34"/>
        <v>14.824399415440453</v>
      </c>
      <c r="K171" s="44">
        <f t="shared" si="34"/>
        <v>12.081872075060176</v>
      </c>
      <c r="L171" s="44">
        <f t="shared" si="34"/>
        <v>14.700411431862406</v>
      </c>
      <c r="M171" s="44">
        <f t="shared" si="33"/>
        <v>14.267133430493459</v>
      </c>
      <c r="P171" t="s">
        <v>0</v>
      </c>
      <c r="Q171" t="s">
        <v>1</v>
      </c>
      <c r="R171" s="79" t="s">
        <v>2</v>
      </c>
    </row>
    <row r="172" spans="1:22" customFormat="1">
      <c r="A172" s="25">
        <v>41913</v>
      </c>
      <c r="B172" s="20">
        <v>135051.83453737001</v>
      </c>
      <c r="C172" s="20">
        <v>85221.975915680552</v>
      </c>
      <c r="D172" s="24">
        <v>2.9215</v>
      </c>
      <c r="E172" s="22">
        <v>144321.58974790416</v>
      </c>
      <c r="F172" s="21">
        <v>42472.171857099311</v>
      </c>
      <c r="G172" s="21">
        <v>33480.04884804711</v>
      </c>
      <c r="H172" s="76">
        <v>220273.8104530506</v>
      </c>
      <c r="I172" s="46"/>
      <c r="J172" s="44">
        <f t="shared" si="34"/>
        <v>14.739364813052163</v>
      </c>
      <c r="K172" s="44">
        <f t="shared" si="34"/>
        <v>12.216407144154957</v>
      </c>
      <c r="L172" s="44">
        <f t="shared" si="34"/>
        <v>15.2175009114018</v>
      </c>
      <c r="M172" s="44">
        <f t="shared" si="33"/>
        <v>14.3159030012431</v>
      </c>
      <c r="O172">
        <v>2011</v>
      </c>
      <c r="P172" s="71">
        <f>B138/1000</f>
        <v>83.833794629429988</v>
      </c>
      <c r="Q172" s="71">
        <f>C138/1000</f>
        <v>67.778715658240003</v>
      </c>
      <c r="R172" s="72">
        <f>H138/1000</f>
        <v>151.61251028767001</v>
      </c>
      <c r="S172" s="70"/>
    </row>
    <row r="173" spans="1:22" customFormat="1">
      <c r="A173" s="25">
        <v>41944</v>
      </c>
      <c r="B173" s="20">
        <v>137899.81188352997</v>
      </c>
      <c r="C173" s="20">
        <v>84595.053875138663</v>
      </c>
      <c r="D173" s="24">
        <v>2.9229000000000003</v>
      </c>
      <c r="E173" s="22">
        <v>145510.55621008141</v>
      </c>
      <c r="F173" s="21">
        <v>43075.080633900398</v>
      </c>
      <c r="G173" s="21">
        <v>33909.228914686828</v>
      </c>
      <c r="H173" s="76">
        <v>222494.86575866863</v>
      </c>
      <c r="I173" s="46"/>
      <c r="J173" s="44">
        <f t="shared" si="34"/>
        <v>12.472161528376247</v>
      </c>
      <c r="K173" s="44">
        <f t="shared" si="34"/>
        <v>12.17796700798803</v>
      </c>
      <c r="L173" s="44">
        <f t="shared" si="34"/>
        <v>14.552613691351013</v>
      </c>
      <c r="M173" s="44">
        <f t="shared" si="33"/>
        <v>12.726943730095115</v>
      </c>
      <c r="O173" s="69">
        <f>O172+1</f>
        <v>2012</v>
      </c>
      <c r="P173" s="71">
        <f>B150/1000</f>
        <v>96.397506000000007</v>
      </c>
      <c r="Q173" s="71">
        <f>C150/1000</f>
        <v>74.116007549999992</v>
      </c>
      <c r="R173" s="71">
        <f>H150/1000</f>
        <v>170.51351354999997</v>
      </c>
      <c r="S173" s="70">
        <f t="shared" ref="S173:S175" si="35">R173/R172*100-100</f>
        <v>12.466651483091425</v>
      </c>
    </row>
    <row r="174" spans="1:22" customFormat="1">
      <c r="A174" s="19">
        <v>41974</v>
      </c>
      <c r="B174" s="15">
        <v>140964.21158769997</v>
      </c>
      <c r="C174" s="15">
        <v>85118.56565452322</v>
      </c>
      <c r="D174" s="18">
        <v>2.9794999999999998</v>
      </c>
      <c r="E174" s="17">
        <v>148195.41337107675</v>
      </c>
      <c r="F174" s="16">
        <v>43569.262283041928</v>
      </c>
      <c r="G174" s="16">
        <v>34318.101588104546</v>
      </c>
      <c r="H174" s="74">
        <v>226082.77724222321</v>
      </c>
      <c r="I174" s="46"/>
      <c r="J174" s="44">
        <f t="shared" si="34"/>
        <v>13.741978101250709</v>
      </c>
      <c r="K174" s="44">
        <f t="shared" si="34"/>
        <v>11.867650043306213</v>
      </c>
      <c r="L174" s="44">
        <f t="shared" si="34"/>
        <v>15.258632764217921</v>
      </c>
      <c r="M174" s="44">
        <f t="shared" si="33"/>
        <v>13.602079870964729</v>
      </c>
      <c r="O174" s="69">
        <f t="shared" ref="O174:O177" si="36">O173+1</f>
        <v>2013</v>
      </c>
      <c r="P174" s="71">
        <f>B162/1000</f>
        <v>119.03340454597001</v>
      </c>
      <c r="Q174" s="71">
        <f>C162/1000</f>
        <v>79.979481044698758</v>
      </c>
      <c r="R174" s="71">
        <f>H162/1000</f>
        <v>199.01288559066876</v>
      </c>
      <c r="S174" s="70">
        <f t="shared" si="35"/>
        <v>16.713849505137233</v>
      </c>
    </row>
    <row r="175" spans="1:22" customFormat="1">
      <c r="A175" s="25">
        <v>42005</v>
      </c>
      <c r="B175" s="20">
        <v>142358.73632009001</v>
      </c>
      <c r="C175" s="20">
        <v>86535.933804036162</v>
      </c>
      <c r="D175" s="24">
        <v>3.0590000000000002</v>
      </c>
      <c r="E175" s="26">
        <v>150195.6348639511</v>
      </c>
      <c r="F175" s="21">
        <v>43922.811538141425</v>
      </c>
      <c r="G175" s="21">
        <v>34776.223722033639</v>
      </c>
      <c r="H175" s="76">
        <f t="shared" ref="H175:H197" si="37">E175+F175+G175</f>
        <v>228894.67012412616</v>
      </c>
      <c r="I175" s="46"/>
      <c r="J175" s="44">
        <f t="shared" si="34"/>
        <v>14.103001172412704</v>
      </c>
      <c r="K175" s="44">
        <f t="shared" si="34"/>
        <v>12.200667768160756</v>
      </c>
      <c r="L175" s="44">
        <f t="shared" si="34"/>
        <v>15.288964552427757</v>
      </c>
      <c r="M175" s="44">
        <f t="shared" si="33"/>
        <v>13.910428238709699</v>
      </c>
      <c r="O175" s="69">
        <f t="shared" si="36"/>
        <v>2014</v>
      </c>
      <c r="P175" s="71">
        <f>B174/1000</f>
        <v>140.96421158769996</v>
      </c>
      <c r="Q175" s="71">
        <f>C174/1000</f>
        <v>85.118565654523223</v>
      </c>
      <c r="R175" s="71">
        <f>H174/1000</f>
        <v>226.08277724222322</v>
      </c>
      <c r="S175" s="70">
        <f t="shared" si="35"/>
        <v>13.602079870964758</v>
      </c>
    </row>
    <row r="176" spans="1:22" customFormat="1">
      <c r="A176" s="25">
        <v>42036</v>
      </c>
      <c r="B176" s="20">
        <v>144057.54959421</v>
      </c>
      <c r="C176" s="20">
        <v>86189.525046080118</v>
      </c>
      <c r="D176" s="24">
        <v>3.093</v>
      </c>
      <c r="E176" s="26">
        <v>150665.8807124001</v>
      </c>
      <c r="F176" s="21">
        <v>44413.865371090003</v>
      </c>
      <c r="G176" s="21">
        <v>35167.328556800006</v>
      </c>
      <c r="H176" s="76">
        <f t="shared" si="37"/>
        <v>230247.07464029011</v>
      </c>
      <c r="I176" s="46"/>
      <c r="J176" s="44">
        <f t="shared" si="34"/>
        <v>13.958538995762709</v>
      </c>
      <c r="K176" s="44">
        <f t="shared" si="34"/>
        <v>12.651587060728801</v>
      </c>
      <c r="L176" s="44">
        <f t="shared" si="34"/>
        <v>15.618180194969142</v>
      </c>
      <c r="M176" s="44">
        <f t="shared" si="33"/>
        <v>13.953358340601255</v>
      </c>
      <c r="O176" s="69">
        <f t="shared" si="36"/>
        <v>2015</v>
      </c>
      <c r="P176" s="71">
        <f>B186/1000</f>
        <v>182.01304705504003</v>
      </c>
      <c r="Q176" s="71">
        <f>C186/1000</f>
        <v>76.942652631917184</v>
      </c>
      <c r="R176" s="71">
        <f>H186/1000</f>
        <v>258.95569968695719</v>
      </c>
      <c r="S176" s="70">
        <f>R176/R175*100-100</f>
        <v>14.540215245814238</v>
      </c>
      <c r="U176" s="48"/>
      <c r="V176" s="83">
        <f>Q176/R176</f>
        <v>0.29712670053190782</v>
      </c>
    </row>
    <row r="177" spans="1:22" customFormat="1">
      <c r="A177" s="25">
        <v>42064</v>
      </c>
      <c r="B177" s="20">
        <v>149742.95547578999</v>
      </c>
      <c r="C177" s="20">
        <v>83643.334672048135</v>
      </c>
      <c r="D177" s="24">
        <v>3.097</v>
      </c>
      <c r="E177" s="22">
        <v>152889.31082348418</v>
      </c>
      <c r="F177" s="21">
        <v>44956.09863998778</v>
      </c>
      <c r="G177" s="21">
        <v>35540.880684366166</v>
      </c>
      <c r="H177" s="76">
        <f t="shared" si="37"/>
        <v>233386.29014783812</v>
      </c>
      <c r="I177" s="46"/>
      <c r="J177" s="44">
        <f t="shared" si="34"/>
        <v>14.008998820751046</v>
      </c>
      <c r="K177" s="44">
        <f t="shared" si="34"/>
        <v>13.368860178263802</v>
      </c>
      <c r="L177" s="44">
        <f t="shared" si="34"/>
        <v>15.224773409735377</v>
      </c>
      <c r="M177" s="44">
        <f t="shared" si="33"/>
        <v>14.068215334003199</v>
      </c>
      <c r="O177" s="69">
        <f t="shared" si="36"/>
        <v>2016</v>
      </c>
      <c r="P177" s="80">
        <f>B198/1000</f>
        <v>194.83145947673</v>
      </c>
      <c r="Q177" s="80">
        <f>C198/1000</f>
        <v>76.931872030030661</v>
      </c>
      <c r="R177" s="71">
        <f>H198/1000</f>
        <v>271.76333150676066</v>
      </c>
      <c r="S177" s="70">
        <f>M198</f>
        <v>4.9458775517535116</v>
      </c>
      <c r="T177" s="81"/>
      <c r="V177" s="83">
        <f>Q177/R177</f>
        <v>0.28308407761816395</v>
      </c>
    </row>
    <row r="178" spans="1:22" customFormat="1">
      <c r="A178" s="25">
        <v>42095</v>
      </c>
      <c r="B178" s="20">
        <v>154950.14222462001</v>
      </c>
      <c r="C178" s="20">
        <v>82533.717046706908</v>
      </c>
      <c r="D178" s="24">
        <v>3.1310000000000002</v>
      </c>
      <c r="E178" s="22">
        <v>155968.36552121711</v>
      </c>
      <c r="F178" s="21">
        <v>45626.497291044427</v>
      </c>
      <c r="G178" s="21">
        <v>35888.996459065391</v>
      </c>
      <c r="H178" s="76">
        <f t="shared" si="37"/>
        <v>237483.85927132692</v>
      </c>
      <c r="I178" s="46"/>
      <c r="J178" s="44">
        <f t="shared" ref="J178:L193" si="38">E178/E166*100-100</f>
        <v>14.693559903106475</v>
      </c>
      <c r="K178" s="44">
        <f t="shared" si="38"/>
        <v>14.143596280572112</v>
      </c>
      <c r="L178" s="44">
        <f t="shared" si="38"/>
        <v>15.503786996440112</v>
      </c>
      <c r="M178" s="44">
        <f t="shared" si="33"/>
        <v>14.708975425477007</v>
      </c>
      <c r="O178" s="69"/>
    </row>
    <row r="179" spans="1:22" customFormat="1">
      <c r="A179" s="25">
        <v>42125</v>
      </c>
      <c r="B179" s="20">
        <v>158250.17486829998</v>
      </c>
      <c r="C179" s="20">
        <v>82498.966510425569</v>
      </c>
      <c r="D179" s="24">
        <v>3.157</v>
      </c>
      <c r="E179" s="22">
        <v>157649.3351911701</v>
      </c>
      <c r="F179" s="21">
        <v>46539.712892590003</v>
      </c>
      <c r="G179" s="21">
        <v>36560.093294965482</v>
      </c>
      <c r="H179" s="76">
        <f t="shared" si="37"/>
        <v>240749.14137872559</v>
      </c>
      <c r="I179" s="46"/>
      <c r="J179" s="44">
        <f t="shared" si="38"/>
        <v>15.818510927575289</v>
      </c>
      <c r="K179" s="44">
        <f t="shared" si="38"/>
        <v>14.724348126628925</v>
      </c>
      <c r="L179" s="44">
        <f t="shared" si="38"/>
        <v>16.921408950428457</v>
      </c>
      <c r="M179" s="44">
        <f t="shared" si="33"/>
        <v>15.77090425700267</v>
      </c>
      <c r="O179" s="69"/>
    </row>
    <row r="180" spans="1:22" customFormat="1">
      <c r="A180" s="25">
        <v>42156</v>
      </c>
      <c r="B180" s="20">
        <v>161216.27617832</v>
      </c>
      <c r="C180" s="20">
        <v>80021.212810278434</v>
      </c>
      <c r="D180" s="24">
        <v>3.18</v>
      </c>
      <c r="E180" s="22">
        <v>157774.10836716247</v>
      </c>
      <c r="F180" s="21">
        <v>47125.756641603315</v>
      </c>
      <c r="G180" s="21">
        <v>36337.62397983265</v>
      </c>
      <c r="H180" s="76">
        <f t="shared" si="37"/>
        <v>241237.48898859843</v>
      </c>
      <c r="I180" s="46"/>
      <c r="J180" s="44">
        <f t="shared" si="38"/>
        <v>13.614990375285757</v>
      </c>
      <c r="K180" s="44">
        <f t="shared" si="38"/>
        <v>14.805679983962278</v>
      </c>
      <c r="L180" s="44">
        <f t="shared" si="38"/>
        <v>14.172110400219509</v>
      </c>
      <c r="M180" s="44">
        <f t="shared" si="33"/>
        <v>13.929557348931425</v>
      </c>
      <c r="O180" s="69"/>
    </row>
    <row r="181" spans="1:22" customFormat="1">
      <c r="A181" s="25">
        <v>42186</v>
      </c>
      <c r="B181" s="20">
        <v>164140.11391621002</v>
      </c>
      <c r="C181" s="20">
        <v>78968.80618352622</v>
      </c>
      <c r="D181" s="24">
        <v>3.19</v>
      </c>
      <c r="E181" s="22">
        <v>159549.79929432011</v>
      </c>
      <c r="F181" s="21">
        <v>47086.151319971024</v>
      </c>
      <c r="G181" s="21">
        <v>36472.969485445064</v>
      </c>
      <c r="H181" s="76">
        <f t="shared" si="37"/>
        <v>243108.92009973619</v>
      </c>
      <c r="I181" s="46"/>
      <c r="J181" s="44">
        <f t="shared" si="38"/>
        <v>13.674019550032469</v>
      </c>
      <c r="K181" s="44">
        <f t="shared" si="38"/>
        <v>14.675233939284354</v>
      </c>
      <c r="L181" s="44">
        <f t="shared" si="38"/>
        <v>14.039856297457675</v>
      </c>
      <c r="M181" s="44">
        <f t="shared" si="33"/>
        <v>13.921492041204303</v>
      </c>
      <c r="O181" s="69"/>
    </row>
    <row r="182" spans="1:22" customFormat="1">
      <c r="A182" s="25">
        <v>42217</v>
      </c>
      <c r="B182" s="20">
        <v>168898.56701365</v>
      </c>
      <c r="C182" s="20">
        <v>78985.922522615947</v>
      </c>
      <c r="D182" s="24">
        <v>3.24</v>
      </c>
      <c r="E182" s="22">
        <v>163123.76615102042</v>
      </c>
      <c r="F182" s="21">
        <v>47807.671248493083</v>
      </c>
      <c r="G182" s="21">
        <v>36953.052136752463</v>
      </c>
      <c r="H182" s="76">
        <f t="shared" si="37"/>
        <v>247884.48953626596</v>
      </c>
      <c r="I182" s="46"/>
      <c r="J182" s="44">
        <f t="shared" si="38"/>
        <v>15.331075178184378</v>
      </c>
      <c r="K182" s="44">
        <f t="shared" si="38"/>
        <v>15.38351448403607</v>
      </c>
      <c r="L182" s="44">
        <f t="shared" si="38"/>
        <v>13.859099680298542</v>
      </c>
      <c r="M182" s="44">
        <f t="shared" si="33"/>
        <v>15.119304101644644</v>
      </c>
      <c r="O182" s="69"/>
    </row>
    <row r="183" spans="1:22" customFormat="1">
      <c r="A183" s="25">
        <v>42248</v>
      </c>
      <c r="B183" s="20">
        <v>173349.92570118001</v>
      </c>
      <c r="C183" s="20">
        <v>77373.202328505024</v>
      </c>
      <c r="D183" s="24">
        <v>3.22</v>
      </c>
      <c r="E183" s="22">
        <v>165142.7154463128</v>
      </c>
      <c r="F183" s="21">
        <v>48320.126956821041</v>
      </c>
      <c r="G183" s="21">
        <v>37260.285626551209</v>
      </c>
      <c r="H183" s="76">
        <f t="shared" si="37"/>
        <v>250723.12802968506</v>
      </c>
      <c r="I183" s="46"/>
      <c r="J183" s="44">
        <f t="shared" si="38"/>
        <v>15.77624401696373</v>
      </c>
      <c r="K183" s="44">
        <f t="shared" si="38"/>
        <v>15.30859144220986</v>
      </c>
      <c r="L183" s="44">
        <f t="shared" si="38"/>
        <v>12.812207726355524</v>
      </c>
      <c r="M183" s="44">
        <f t="shared" si="33"/>
        <v>15.236219065001137</v>
      </c>
      <c r="O183" s="69"/>
    </row>
    <row r="184" spans="1:22" customFormat="1">
      <c r="A184" s="25">
        <v>42278</v>
      </c>
      <c r="B184" s="20">
        <v>175669.00561274998</v>
      </c>
      <c r="C184" s="20">
        <v>77373.08221781766</v>
      </c>
      <c r="D184" s="24">
        <v>3.29</v>
      </c>
      <c r="E184" s="22">
        <v>166392.22253114881</v>
      </c>
      <c r="F184" s="21">
        <v>48989.8173920064</v>
      </c>
      <c r="G184" s="21">
        <v>37660.047907412431</v>
      </c>
      <c r="H184" s="76">
        <f t="shared" si="37"/>
        <v>253042.08783056765</v>
      </c>
      <c r="I184" s="46"/>
      <c r="J184" s="44">
        <f t="shared" si="38"/>
        <v>15.292675767913067</v>
      </c>
      <c r="K184" s="44">
        <f t="shared" si="38"/>
        <v>15.345684597519949</v>
      </c>
      <c r="L184" s="44">
        <f t="shared" si="38"/>
        <v>12.485044685378767</v>
      </c>
      <c r="M184" s="44">
        <f t="shared" si="33"/>
        <v>14.876156775115717</v>
      </c>
      <c r="O184" s="69"/>
    </row>
    <row r="185" spans="1:22" customFormat="1">
      <c r="A185" s="25">
        <v>42309</v>
      </c>
      <c r="B185" s="20">
        <v>180000.37595858</v>
      </c>
      <c r="C185" s="20">
        <v>78022.217640150062</v>
      </c>
      <c r="D185" s="24">
        <v>3.37</v>
      </c>
      <c r="E185" s="22">
        <v>169700.167868766</v>
      </c>
      <c r="F185" s="21">
        <v>50141.9142756773</v>
      </c>
      <c r="G185" s="21">
        <v>38180.511454286781</v>
      </c>
      <c r="H185" s="76">
        <f t="shared" si="37"/>
        <v>258022.59359873008</v>
      </c>
      <c r="I185" s="46"/>
      <c r="J185" s="44">
        <f t="shared" si="38"/>
        <v>16.623956562821988</v>
      </c>
      <c r="K185" s="44">
        <f t="shared" si="38"/>
        <v>16.405851220195402</v>
      </c>
      <c r="L185" s="44">
        <f t="shared" si="38"/>
        <v>12.59622432095459</v>
      </c>
      <c r="M185" s="44">
        <f t="shared" si="33"/>
        <v>15.967886593211091</v>
      </c>
      <c r="O185" s="69"/>
    </row>
    <row r="186" spans="1:22" customFormat="1">
      <c r="A186" s="19">
        <v>42339</v>
      </c>
      <c r="B186" s="15">
        <v>182013.04705504002</v>
      </c>
      <c r="C186" s="15">
        <v>76942.652631917183</v>
      </c>
      <c r="D186" s="18">
        <v>3.4140000000000001</v>
      </c>
      <c r="E186" s="17">
        <v>169797.49336829354</v>
      </c>
      <c r="F186" s="16">
        <v>50657.707483550388</v>
      </c>
      <c r="G186" s="16">
        <v>38500.498835113271</v>
      </c>
      <c r="H186" s="74">
        <f t="shared" si="37"/>
        <v>258955.6996869572</v>
      </c>
      <c r="I186" s="46"/>
      <c r="J186" s="53">
        <f t="shared" si="38"/>
        <v>14.576753426994287</v>
      </c>
      <c r="K186" s="53">
        <f t="shared" si="38"/>
        <v>16.269371637415659</v>
      </c>
      <c r="L186" s="53">
        <f t="shared" si="38"/>
        <v>12.187146297330258</v>
      </c>
      <c r="M186" s="53">
        <f t="shared" si="33"/>
        <v>14.540215245814238</v>
      </c>
      <c r="O186" s="69"/>
    </row>
    <row r="187" spans="1:22" customFormat="1">
      <c r="A187" s="25">
        <v>42370</v>
      </c>
      <c r="B187" s="20">
        <v>183280.27256026003</v>
      </c>
      <c r="C187" s="20">
        <v>77670.553238828506</v>
      </c>
      <c r="D187" s="24">
        <v>3.4740000000000002</v>
      </c>
      <c r="E187" s="26">
        <v>171383.79030522145</v>
      </c>
      <c r="F187" s="21">
        <v>50786.042892976977</v>
      </c>
      <c r="G187" s="21">
        <v>38780.992600890066</v>
      </c>
      <c r="H187" s="76">
        <f t="shared" si="37"/>
        <v>260950.82579908852</v>
      </c>
      <c r="I187" s="46"/>
      <c r="J187" s="44">
        <f t="shared" si="38"/>
        <v>14.107038104311641</v>
      </c>
      <c r="K187" s="44">
        <f t="shared" si="38"/>
        <v>15.625664921007385</v>
      </c>
      <c r="L187" s="44">
        <f t="shared" si="38"/>
        <v>11.515824463479831</v>
      </c>
      <c r="M187" s="44">
        <f t="shared" si="33"/>
        <v>14.004762827189808</v>
      </c>
    </row>
    <row r="188" spans="1:22" customFormat="1">
      <c r="A188" s="25">
        <v>42401</v>
      </c>
      <c r="B188" s="20">
        <v>184642.71537558001</v>
      </c>
      <c r="C188" s="20">
        <v>77683.986964048396</v>
      </c>
      <c r="D188" s="24">
        <v>3.5219999999999998</v>
      </c>
      <c r="E188" s="26">
        <v>172025.39921163884</v>
      </c>
      <c r="F188" s="21">
        <v>51196.143369763267</v>
      </c>
      <c r="G188" s="21">
        <v>39105.159758226291</v>
      </c>
      <c r="H188" s="76">
        <f t="shared" si="37"/>
        <v>262326.70233962842</v>
      </c>
      <c r="I188" s="46"/>
      <c r="J188" s="44">
        <f t="shared" si="38"/>
        <v>14.176745523434747</v>
      </c>
      <c r="K188" s="44">
        <f t="shared" si="38"/>
        <v>15.270632137071345</v>
      </c>
      <c r="L188" s="44">
        <f t="shared" si="38"/>
        <v>11.197413517111926</v>
      </c>
      <c r="M188" s="44">
        <f t="shared" si="33"/>
        <v>13.932697190379329</v>
      </c>
    </row>
    <row r="189" spans="1:22" customFormat="1">
      <c r="A189" s="25">
        <v>42430</v>
      </c>
      <c r="B189" s="20">
        <v>186290.49701440998</v>
      </c>
      <c r="C189" s="20">
        <v>74041.27349587169</v>
      </c>
      <c r="D189" s="24">
        <v>3.33</v>
      </c>
      <c r="E189" s="26">
        <v>170195.98299211182</v>
      </c>
      <c r="F189" s="21">
        <v>51302.912510597162</v>
      </c>
      <c r="G189" s="21">
        <v>38832.8750075727</v>
      </c>
      <c r="H189" s="76">
        <f t="shared" si="37"/>
        <v>260331.77051028167</v>
      </c>
      <c r="I189" s="46"/>
      <c r="J189" s="44">
        <f t="shared" si="38"/>
        <v>11.319739800913069</v>
      </c>
      <c r="K189" s="44">
        <f t="shared" si="38"/>
        <v>14.117803952329581</v>
      </c>
      <c r="L189" s="44">
        <f t="shared" si="38"/>
        <v>9.262556976126433</v>
      </c>
      <c r="M189" s="44">
        <f t="shared" si="33"/>
        <v>11.545442684476015</v>
      </c>
    </row>
    <row r="190" spans="1:22" customFormat="1">
      <c r="A190" s="25">
        <v>42461</v>
      </c>
      <c r="B190" s="20">
        <v>188419.96295770997</v>
      </c>
      <c r="C190" s="20">
        <v>72861.006244548917</v>
      </c>
      <c r="D190" s="24">
        <v>3.2839999999999998</v>
      </c>
      <c r="E190" s="26">
        <v>170829.30166030809</v>
      </c>
      <c r="F190" s="21">
        <v>51566.371848816882</v>
      </c>
      <c r="G190" s="21">
        <v>38885.295693133929</v>
      </c>
      <c r="H190" s="76">
        <f t="shared" si="37"/>
        <v>261280.96920225889</v>
      </c>
      <c r="I190" s="46"/>
      <c r="J190" s="44">
        <f t="shared" si="38"/>
        <v>9.5281732865690572</v>
      </c>
      <c r="K190" s="44">
        <f t="shared" si="38"/>
        <v>13.018475908599569</v>
      </c>
      <c r="L190" s="44">
        <f t="shared" si="38"/>
        <v>8.3487963712947106</v>
      </c>
      <c r="M190" s="44">
        <f t="shared" si="33"/>
        <v>10.020516764359797</v>
      </c>
    </row>
    <row r="191" spans="1:22" customFormat="1">
      <c r="A191" s="25">
        <v>42491</v>
      </c>
      <c r="B191" s="20">
        <v>188192.33369216</v>
      </c>
      <c r="C191" s="20">
        <v>74350.078133389936</v>
      </c>
      <c r="D191" s="24">
        <v>3.37</v>
      </c>
      <c r="E191" s="26">
        <v>170919.56236024984</v>
      </c>
      <c r="F191" s="21">
        <v>52213.438791797751</v>
      </c>
      <c r="G191" s="21">
        <v>39409.410673502338</v>
      </c>
      <c r="H191" s="76">
        <f t="shared" si="37"/>
        <v>262542.41182554991</v>
      </c>
      <c r="I191" s="46"/>
      <c r="J191" s="44">
        <f t="shared" si="38"/>
        <v>8.4175598666419233</v>
      </c>
      <c r="K191" s="44">
        <f t="shared" si="38"/>
        <v>12.19114933584197</v>
      </c>
      <c r="L191" s="44">
        <f t="shared" si="38"/>
        <v>7.7935177997186003</v>
      </c>
      <c r="M191" s="44">
        <f t="shared" si="33"/>
        <v>9.0522733838294585</v>
      </c>
    </row>
    <row r="192" spans="1:22" customFormat="1">
      <c r="A192" s="25">
        <v>42522</v>
      </c>
      <c r="B192" s="20">
        <v>188815.96285473002</v>
      </c>
      <c r="C192" s="20">
        <v>73245.605423776884</v>
      </c>
      <c r="D192" s="24">
        <v>3.2869999999999999</v>
      </c>
      <c r="E192" s="26">
        <v>169889.28078515921</v>
      </c>
      <c r="F192" s="21">
        <v>52641.253928648664</v>
      </c>
      <c r="G192" s="21">
        <v>39531.033564699013</v>
      </c>
      <c r="H192" s="76">
        <f t="shared" si="37"/>
        <v>262061.56827850686</v>
      </c>
      <c r="I192" s="46"/>
      <c r="J192" s="44">
        <f t="shared" si="38"/>
        <v>7.6788089905113281</v>
      </c>
      <c r="K192" s="44">
        <f t="shared" si="38"/>
        <v>11.703785106287683</v>
      </c>
      <c r="L192" s="44">
        <f t="shared" si="38"/>
        <v>8.7881628876965294</v>
      </c>
      <c r="M192" s="44">
        <f t="shared" si="33"/>
        <v>8.6321903685926031</v>
      </c>
    </row>
    <row r="193" spans="1:13" customFormat="1">
      <c r="A193" s="25">
        <v>42552</v>
      </c>
      <c r="B193" s="20">
        <v>189996.37735482</v>
      </c>
      <c r="C193" s="20">
        <v>75764.920256478392</v>
      </c>
      <c r="D193" s="24">
        <v>3.36</v>
      </c>
      <c r="E193" s="26">
        <v>173297.71094358584</v>
      </c>
      <c r="F193" s="21">
        <v>52611.300993064877</v>
      </c>
      <c r="G193" s="21">
        <v>39852.285674647668</v>
      </c>
      <c r="H193" s="76">
        <f t="shared" si="37"/>
        <v>265761.29761129839</v>
      </c>
      <c r="I193" s="46"/>
      <c r="J193" s="44">
        <f t="shared" si="38"/>
        <v>8.6166900303679341</v>
      </c>
      <c r="K193" s="44">
        <f t="shared" si="38"/>
        <v>11.734128864234506</v>
      </c>
      <c r="L193" s="44">
        <f t="shared" si="38"/>
        <v>9.2652620197298603</v>
      </c>
      <c r="M193" s="44">
        <f t="shared" si="33"/>
        <v>9.3177895332960219</v>
      </c>
    </row>
    <row r="194" spans="1:13" customFormat="1">
      <c r="A194" s="25">
        <v>42583</v>
      </c>
      <c r="B194" s="20">
        <v>189712.28850396999</v>
      </c>
      <c r="C194" s="20">
        <v>77106.144697060052</v>
      </c>
      <c r="D194" s="24">
        <v>3.3929999999999998</v>
      </c>
      <c r="E194" s="26">
        <v>173526.11847827403</v>
      </c>
      <c r="F194" s="21">
        <v>53148.288643462351</v>
      </c>
      <c r="G194" s="21">
        <v>40144.02607929369</v>
      </c>
      <c r="H194" s="76">
        <f t="shared" si="37"/>
        <v>266818.43320103007</v>
      </c>
      <c r="I194" s="46"/>
      <c r="J194" s="44">
        <f t="shared" ref="J194:J196" si="39">E194/E182*100-100</f>
        <v>6.3769692011788663</v>
      </c>
      <c r="K194" s="44">
        <f t="shared" ref="K194:K196" si="40">F194/F182*100-100</f>
        <v>11.171046937655646</v>
      </c>
      <c r="L194" s="44">
        <f t="shared" ref="L194:L196" si="41">G194/G182*100-100</f>
        <v>8.6352107824067161</v>
      </c>
      <c r="M194" s="44">
        <f t="shared" ref="M194:M196" si="42">H194/H182*100-100</f>
        <v>7.6382123384101561</v>
      </c>
    </row>
    <row r="195" spans="1:13" customFormat="1">
      <c r="A195" s="25">
        <v>42614</v>
      </c>
      <c r="B195" s="20">
        <v>190176.05729638002</v>
      </c>
      <c r="C195" s="20">
        <v>77826.888684590027</v>
      </c>
      <c r="D195" s="24">
        <v>3.4</v>
      </c>
      <c r="E195" s="26">
        <v>174220.50722859005</v>
      </c>
      <c r="F195" s="21">
        <v>53543.890687159997</v>
      </c>
      <c r="G195" s="21">
        <v>40238.548065219991</v>
      </c>
      <c r="H195" s="76">
        <f t="shared" si="37"/>
        <v>268002.94598097005</v>
      </c>
      <c r="I195" s="46"/>
      <c r="J195" s="44">
        <f t="shared" si="39"/>
        <v>5.4969374566378661</v>
      </c>
      <c r="K195" s="44">
        <f t="shared" si="40"/>
        <v>10.810740905144797</v>
      </c>
      <c r="L195" s="44">
        <f t="shared" si="41"/>
        <v>7.9931283096405252</v>
      </c>
      <c r="M195" s="44">
        <f t="shared" si="42"/>
        <v>6.8919920101025127</v>
      </c>
    </row>
    <row r="196" spans="1:13" customFormat="1">
      <c r="A196" s="25">
        <v>42644</v>
      </c>
      <c r="B196" s="20">
        <v>191129.67149334998</v>
      </c>
      <c r="C196" s="20">
        <v>76229.759200809407</v>
      </c>
      <c r="D196" s="24">
        <v>3.36</v>
      </c>
      <c r="E196" s="22">
        <v>173425.03715275694</v>
      </c>
      <c r="F196" s="21">
        <v>53967.743304603493</v>
      </c>
      <c r="G196" s="21">
        <v>39966.65023679896</v>
      </c>
      <c r="H196" s="76">
        <f t="shared" si="37"/>
        <v>267359.43069415941</v>
      </c>
      <c r="I196" s="46"/>
      <c r="J196" s="84">
        <f t="shared" si="39"/>
        <v>4.2266486465685489</v>
      </c>
      <c r="K196" s="84">
        <f t="shared" si="40"/>
        <v>10.161144045026262</v>
      </c>
      <c r="L196" s="84">
        <f t="shared" si="41"/>
        <v>6.1247992436369998</v>
      </c>
      <c r="M196" s="84">
        <f t="shared" si="42"/>
        <v>5.6580875483363826</v>
      </c>
    </row>
    <row r="197" spans="1:13" customFormat="1">
      <c r="A197" s="25">
        <v>42675</v>
      </c>
      <c r="B197" s="20">
        <v>194122.93970898999</v>
      </c>
      <c r="C197" s="20">
        <v>76593.166791834941</v>
      </c>
      <c r="D197" s="24">
        <v>3.41</v>
      </c>
      <c r="E197" s="22">
        <v>175820.49559935811</v>
      </c>
      <c r="F197" s="21">
        <v>54763.985864905793</v>
      </c>
      <c r="G197" s="21">
        <v>40131.625036561003</v>
      </c>
      <c r="H197" s="76">
        <f t="shared" si="37"/>
        <v>270716.10650082491</v>
      </c>
      <c r="I197" s="46"/>
      <c r="J197" s="84">
        <f t="shared" ref="J197" si="43">E197/E185*100-100</f>
        <v>3.6065537279404083</v>
      </c>
      <c r="K197" s="84">
        <f t="shared" ref="K197" si="44">F197/F185*100-100</f>
        <v>9.2179799195870658</v>
      </c>
      <c r="L197" s="84">
        <f t="shared" ref="L197" si="45">G197/G185*100-100</f>
        <v>5.1102342738658137</v>
      </c>
      <c r="M197" s="84">
        <f>H197/H185*100-100</f>
        <v>4.9195354271321889</v>
      </c>
    </row>
    <row r="198" spans="1:13" customFormat="1">
      <c r="A198" s="25">
        <v>42705</v>
      </c>
      <c r="B198" s="20">
        <v>194831.45947673</v>
      </c>
      <c r="C198" s="20">
        <v>76931.87203003066</v>
      </c>
      <c r="D198" s="24">
        <v>3.36</v>
      </c>
      <c r="E198" s="22">
        <v>176536.94548168388</v>
      </c>
      <c r="F198" s="21">
        <v>55037.328150660804</v>
      </c>
      <c r="G198" s="21">
        <v>40189.057874415987</v>
      </c>
      <c r="H198" s="76">
        <v>271763.33150676067</v>
      </c>
      <c r="I198" s="46"/>
      <c r="J198" s="49">
        <f t="shared" ref="J198" si="46">E198/E186*100-100</f>
        <v>3.9691116633697021</v>
      </c>
      <c r="K198" s="49">
        <f t="shared" ref="K198" si="47">F198/F186*100-100</f>
        <v>8.6455169107930203</v>
      </c>
      <c r="L198" s="49">
        <f t="shared" ref="L198" si="48">G198/G186*100-100</f>
        <v>4.3858108086711809</v>
      </c>
      <c r="M198" s="49">
        <f>H198/H186*100-100</f>
        <v>4.9458775517535116</v>
      </c>
    </row>
    <row r="199" spans="1:13">
      <c r="A199" s="45"/>
      <c r="B199" s="46"/>
      <c r="C199" s="46"/>
      <c r="D199" s="47"/>
      <c r="E199" s="32"/>
      <c r="F199" s="21"/>
      <c r="G199" s="21"/>
      <c r="H199" s="46"/>
      <c r="I199" s="46"/>
      <c r="J199" s="46"/>
      <c r="K199" s="46"/>
      <c r="L199" s="46"/>
    </row>
    <row r="200" spans="1:13">
      <c r="A200" s="45"/>
      <c r="B200" s="46"/>
      <c r="C200" s="46"/>
      <c r="D200" s="47"/>
      <c r="E200" s="32"/>
      <c r="F200" s="21"/>
      <c r="G200" s="23"/>
      <c r="H200" s="46"/>
      <c r="I200" s="46"/>
      <c r="J200" s="46"/>
      <c r="K200" s="46"/>
      <c r="L200" s="46"/>
    </row>
    <row r="201" spans="1:13">
      <c r="A201" s="45"/>
      <c r="B201" s="46"/>
      <c r="C201" s="46"/>
      <c r="D201" s="47"/>
      <c r="E201" s="21"/>
      <c r="F201" s="21"/>
      <c r="G201" s="21"/>
      <c r="H201" s="46"/>
      <c r="I201" s="46"/>
      <c r="J201" s="46"/>
      <c r="K201" s="46"/>
      <c r="L201" s="46"/>
    </row>
    <row r="202" spans="1:13">
      <c r="A202" s="45"/>
      <c r="B202" s="46"/>
      <c r="C202" s="46"/>
      <c r="D202" s="47"/>
      <c r="E202" s="21"/>
      <c r="F202" s="21"/>
      <c r="G202" s="21"/>
      <c r="H202" s="46"/>
      <c r="I202" s="46"/>
      <c r="J202" s="46"/>
      <c r="K202" s="46"/>
      <c r="L202" s="46"/>
    </row>
    <row r="203" spans="1:13">
      <c r="A203" s="45"/>
      <c r="B203" s="46"/>
      <c r="C203" s="46"/>
      <c r="D203" s="47"/>
      <c r="E203" s="21"/>
      <c r="F203" s="21"/>
      <c r="G203" s="21"/>
      <c r="H203" s="46"/>
      <c r="I203" s="46"/>
      <c r="J203" s="46"/>
      <c r="K203" s="46"/>
      <c r="L203" s="46"/>
    </row>
    <row r="204" spans="1:13">
      <c r="A204" s="45"/>
      <c r="B204" s="46"/>
      <c r="C204" s="46"/>
      <c r="D204" s="47"/>
      <c r="E204" s="21"/>
      <c r="F204" s="21"/>
      <c r="G204" s="21"/>
      <c r="H204" s="46"/>
      <c r="I204" s="46"/>
      <c r="J204" s="46"/>
      <c r="K204" s="46"/>
      <c r="L204" s="46"/>
    </row>
    <row r="205" spans="1:13">
      <c r="A205" s="45"/>
      <c r="B205" s="46"/>
      <c r="C205" s="46"/>
      <c r="D205" s="47"/>
      <c r="E205" s="21"/>
      <c r="F205" s="21"/>
      <c r="G205" s="21"/>
      <c r="H205" s="46"/>
      <c r="I205" s="46"/>
      <c r="J205" s="46"/>
      <c r="K205" s="46"/>
      <c r="L205" s="46"/>
    </row>
    <row r="206" spans="1:13">
      <c r="A206" s="45"/>
      <c r="B206" s="46"/>
      <c r="C206" s="46"/>
      <c r="D206" s="47"/>
      <c r="E206" s="21"/>
      <c r="F206" s="21"/>
      <c r="G206" s="21"/>
      <c r="H206" s="46"/>
      <c r="I206" s="46"/>
      <c r="J206" s="46"/>
      <c r="K206" s="46"/>
      <c r="L206" s="46"/>
    </row>
    <row r="207" spans="1:13">
      <c r="A207" s="45"/>
      <c r="B207" s="46"/>
      <c r="C207" s="46"/>
      <c r="D207" s="47"/>
      <c r="E207" s="21"/>
      <c r="F207" s="21"/>
      <c r="G207" s="21"/>
      <c r="H207" s="46"/>
      <c r="I207" s="46"/>
      <c r="J207" s="46"/>
      <c r="K207" s="46"/>
      <c r="L207" s="46"/>
    </row>
    <row r="208" spans="1:13">
      <c r="A208" s="45"/>
      <c r="B208" s="46"/>
      <c r="C208" s="46"/>
      <c r="D208" s="47"/>
      <c r="E208" s="21"/>
      <c r="F208" s="21"/>
      <c r="G208" s="21"/>
      <c r="H208" s="46"/>
      <c r="I208" s="46"/>
      <c r="J208" s="46"/>
      <c r="K208" s="46"/>
      <c r="L208" s="46"/>
    </row>
    <row r="209" spans="1:12">
      <c r="A209" s="45"/>
      <c r="B209" s="46"/>
      <c r="C209" s="46"/>
      <c r="D209" s="47"/>
      <c r="E209" s="21"/>
      <c r="F209" s="21"/>
      <c r="G209" s="21"/>
      <c r="H209" s="46"/>
      <c r="I209" s="46"/>
      <c r="J209" s="46"/>
      <c r="K209" s="46"/>
      <c r="L209" s="46"/>
    </row>
    <row r="210" spans="1:12">
      <c r="A210" s="45"/>
      <c r="B210" s="46"/>
      <c r="C210" s="46"/>
      <c r="D210" s="47"/>
      <c r="E210" s="21"/>
      <c r="F210" s="21"/>
      <c r="G210" s="21"/>
      <c r="H210" s="46"/>
      <c r="I210" s="46"/>
      <c r="J210" s="46"/>
      <c r="K210" s="46"/>
      <c r="L210" s="46"/>
    </row>
    <row r="211" spans="1:12">
      <c r="A211" s="45"/>
      <c r="B211" s="46"/>
      <c r="C211" s="46"/>
      <c r="D211" s="47"/>
      <c r="E211" s="32"/>
      <c r="F211" s="21"/>
      <c r="G211" s="21"/>
      <c r="H211" s="46"/>
      <c r="I211" s="46"/>
      <c r="J211" s="46"/>
      <c r="K211" s="46"/>
      <c r="L211" s="46"/>
    </row>
    <row r="212" spans="1:12">
      <c r="A212" s="45"/>
      <c r="B212" s="46"/>
      <c r="C212" s="46"/>
      <c r="D212" s="47"/>
      <c r="E212" s="32"/>
      <c r="F212" s="21"/>
      <c r="G212" s="21"/>
      <c r="H212" s="46"/>
      <c r="I212" s="46"/>
      <c r="J212" s="46"/>
      <c r="K212" s="46"/>
      <c r="L212" s="46"/>
    </row>
    <row r="213" spans="1:12">
      <c r="A213" s="45"/>
      <c r="B213" s="46"/>
      <c r="C213" s="46"/>
      <c r="D213" s="47"/>
      <c r="E213" s="21"/>
      <c r="F213" s="21"/>
      <c r="G213" s="21"/>
      <c r="H213" s="46"/>
      <c r="I213" s="46"/>
      <c r="J213" s="46"/>
      <c r="K213" s="46"/>
      <c r="L213" s="46"/>
    </row>
    <row r="214" spans="1:12">
      <c r="A214" s="45"/>
      <c r="B214" s="46"/>
      <c r="C214" s="46"/>
      <c r="D214" s="47"/>
      <c r="E214" s="21"/>
      <c r="F214" s="21"/>
      <c r="G214" s="21"/>
      <c r="H214" s="46"/>
      <c r="I214" s="46"/>
      <c r="J214" s="46"/>
      <c r="K214" s="46"/>
      <c r="L214" s="46"/>
    </row>
    <row r="215" spans="1:12">
      <c r="A215" s="45"/>
      <c r="B215" s="46"/>
      <c r="C215" s="46"/>
      <c r="D215" s="47"/>
      <c r="E215" s="21"/>
      <c r="F215" s="21"/>
      <c r="G215" s="21"/>
      <c r="H215" s="46"/>
      <c r="I215" s="46"/>
      <c r="J215" s="46"/>
      <c r="K215" s="46"/>
      <c r="L215" s="46"/>
    </row>
    <row r="216" spans="1:12">
      <c r="A216" s="45"/>
      <c r="B216" s="46"/>
      <c r="C216" s="46"/>
      <c r="D216" s="47"/>
      <c r="E216" s="21"/>
      <c r="F216" s="21"/>
      <c r="G216" s="21"/>
      <c r="H216" s="46"/>
      <c r="I216" s="46"/>
      <c r="J216" s="46"/>
      <c r="K216" s="46"/>
      <c r="L216" s="46"/>
    </row>
    <row r="217" spans="1:12">
      <c r="A217" s="45"/>
      <c r="B217" s="46"/>
      <c r="C217" s="46"/>
      <c r="D217" s="47"/>
      <c r="E217" s="21"/>
      <c r="F217" s="21"/>
      <c r="G217" s="21"/>
      <c r="H217" s="46"/>
      <c r="I217" s="46"/>
      <c r="J217" s="46"/>
      <c r="K217" s="46"/>
      <c r="L217" s="46"/>
    </row>
    <row r="218" spans="1:12">
      <c r="A218" s="45"/>
      <c r="B218" s="46"/>
      <c r="C218" s="46"/>
      <c r="D218" s="47"/>
      <c r="E218" s="21"/>
      <c r="F218" s="21"/>
      <c r="G218" s="21"/>
      <c r="H218" s="46"/>
      <c r="I218" s="46"/>
      <c r="J218" s="46"/>
      <c r="K218" s="46"/>
      <c r="L218" s="46"/>
    </row>
    <row r="219" spans="1:12">
      <c r="A219" s="45"/>
      <c r="B219" s="46"/>
      <c r="C219" s="46"/>
      <c r="D219" s="47"/>
      <c r="E219" s="21"/>
      <c r="F219" s="21"/>
      <c r="G219" s="21"/>
      <c r="H219" s="46"/>
      <c r="I219" s="46"/>
      <c r="J219" s="46"/>
      <c r="K219" s="46"/>
      <c r="L219" s="46"/>
    </row>
    <row r="220" spans="1:12">
      <c r="A220" s="45"/>
      <c r="B220" s="46"/>
      <c r="C220" s="46"/>
      <c r="D220" s="47"/>
      <c r="E220" s="21"/>
      <c r="F220" s="21"/>
      <c r="G220" s="21"/>
      <c r="H220" s="46"/>
      <c r="I220" s="46"/>
      <c r="J220" s="46"/>
      <c r="K220" s="46"/>
      <c r="L220" s="46"/>
    </row>
    <row r="221" spans="1:12">
      <c r="A221" s="45"/>
      <c r="B221" s="46"/>
      <c r="C221" s="46"/>
      <c r="D221" s="47"/>
      <c r="E221" s="21"/>
      <c r="F221" s="21"/>
      <c r="G221" s="21"/>
      <c r="H221" s="46"/>
      <c r="I221" s="46"/>
      <c r="J221" s="46"/>
      <c r="K221" s="46"/>
      <c r="L221" s="46"/>
    </row>
    <row r="222" spans="1:12">
      <c r="A222" s="45"/>
      <c r="B222" s="46"/>
      <c r="C222" s="46"/>
      <c r="D222" s="47"/>
      <c r="E222" s="21"/>
      <c r="F222" s="21"/>
      <c r="G222" s="21"/>
      <c r="H222" s="46"/>
      <c r="I222" s="46"/>
      <c r="J222" s="46"/>
      <c r="K222" s="46"/>
      <c r="L222" s="46"/>
    </row>
    <row r="223" spans="1:12">
      <c r="A223" s="45"/>
      <c r="B223" s="46"/>
      <c r="C223" s="46"/>
      <c r="D223" s="47"/>
      <c r="E223" s="32"/>
      <c r="F223" s="21"/>
      <c r="G223" s="21"/>
      <c r="H223" s="46"/>
      <c r="I223" s="46"/>
      <c r="J223" s="46"/>
      <c r="K223" s="46"/>
      <c r="L223" s="46"/>
    </row>
    <row r="224" spans="1:12">
      <c r="A224" s="45"/>
      <c r="B224" s="46"/>
      <c r="C224" s="46"/>
      <c r="D224" s="47"/>
      <c r="E224" s="32"/>
      <c r="F224" s="21"/>
      <c r="G224" s="21"/>
      <c r="H224" s="46"/>
      <c r="I224" s="46"/>
      <c r="J224" s="46"/>
      <c r="K224" s="46"/>
      <c r="L224" s="46"/>
    </row>
    <row r="225" spans="1:12">
      <c r="A225" s="45"/>
      <c r="B225" s="46"/>
      <c r="C225" s="46"/>
      <c r="D225" s="47"/>
      <c r="E225" s="21"/>
      <c r="F225" s="21"/>
      <c r="G225" s="21"/>
      <c r="H225" s="46"/>
      <c r="I225" s="46"/>
      <c r="J225" s="46"/>
      <c r="K225" s="46"/>
      <c r="L225" s="46"/>
    </row>
    <row r="226" spans="1:12">
      <c r="A226" s="45"/>
      <c r="B226" s="46"/>
      <c r="C226" s="46"/>
      <c r="D226" s="47"/>
      <c r="E226" s="21"/>
      <c r="F226" s="21"/>
      <c r="G226" s="21"/>
      <c r="H226" s="46"/>
      <c r="I226" s="46"/>
      <c r="J226" s="46"/>
      <c r="K226" s="46"/>
      <c r="L226" s="46"/>
    </row>
    <row r="227" spans="1:12">
      <c r="A227" s="45"/>
      <c r="B227" s="46"/>
      <c r="C227" s="46"/>
      <c r="D227" s="47"/>
      <c r="E227" s="21"/>
      <c r="F227" s="21"/>
      <c r="G227" s="21"/>
      <c r="H227" s="46"/>
      <c r="I227" s="46"/>
      <c r="J227" s="46"/>
      <c r="K227" s="46"/>
      <c r="L227" s="46"/>
    </row>
    <row r="228" spans="1:12">
      <c r="A228" s="45"/>
      <c r="B228" s="46"/>
      <c r="C228" s="46"/>
      <c r="D228" s="47"/>
      <c r="E228" s="21"/>
      <c r="F228" s="21"/>
      <c r="G228" s="21"/>
      <c r="H228" s="46"/>
      <c r="I228" s="46"/>
      <c r="J228" s="46"/>
      <c r="K228" s="46"/>
      <c r="L228" s="46"/>
    </row>
    <row r="229" spans="1:12">
      <c r="A229" s="45"/>
      <c r="B229" s="46"/>
      <c r="C229" s="46"/>
      <c r="D229" s="47"/>
      <c r="E229" s="21"/>
      <c r="F229" s="21"/>
      <c r="G229" s="21"/>
      <c r="H229" s="46"/>
      <c r="I229" s="46"/>
      <c r="J229" s="46"/>
      <c r="K229" s="46"/>
      <c r="L229" s="46"/>
    </row>
    <row r="230" spans="1:12">
      <c r="A230" s="45"/>
      <c r="B230" s="46"/>
      <c r="C230" s="46"/>
      <c r="D230" s="47"/>
      <c r="E230" s="21"/>
      <c r="F230" s="21"/>
      <c r="G230" s="21"/>
      <c r="H230" s="46"/>
      <c r="I230" s="46"/>
      <c r="J230" s="46"/>
      <c r="K230" s="46"/>
      <c r="L230" s="46"/>
    </row>
    <row r="231" spans="1:12">
      <c r="A231" s="45"/>
      <c r="B231" s="46"/>
      <c r="C231" s="46"/>
      <c r="D231" s="47"/>
      <c r="E231" s="21"/>
      <c r="F231" s="21"/>
      <c r="G231" s="21"/>
      <c r="H231" s="46"/>
      <c r="I231" s="46"/>
      <c r="J231" s="46"/>
      <c r="K231" s="46"/>
      <c r="L231" s="46"/>
    </row>
    <row r="232" spans="1:12">
      <c r="A232" s="45"/>
      <c r="B232" s="46"/>
      <c r="C232" s="46"/>
      <c r="D232" s="47"/>
      <c r="E232" s="21"/>
      <c r="F232" s="21"/>
      <c r="G232" s="21"/>
      <c r="H232" s="46"/>
      <c r="I232" s="46"/>
      <c r="J232" s="46"/>
      <c r="K232" s="46"/>
      <c r="L232" s="46"/>
    </row>
    <row r="233" spans="1:12">
      <c r="A233" s="45"/>
      <c r="B233" s="46"/>
      <c r="C233" s="46"/>
      <c r="D233" s="47"/>
      <c r="E233" s="21"/>
      <c r="F233" s="21"/>
      <c r="G233" s="21"/>
      <c r="H233" s="46"/>
      <c r="I233" s="46"/>
      <c r="J233" s="46"/>
      <c r="K233" s="46"/>
      <c r="L233" s="46"/>
    </row>
    <row r="234" spans="1:12">
      <c r="A234" s="45"/>
      <c r="B234" s="46"/>
      <c r="C234" s="46"/>
      <c r="D234" s="47"/>
      <c r="E234" s="21"/>
      <c r="F234" s="21"/>
      <c r="G234" s="21"/>
      <c r="H234" s="46"/>
      <c r="I234" s="46"/>
      <c r="J234" s="46"/>
      <c r="K234" s="46"/>
      <c r="L234" s="46"/>
    </row>
    <row r="235" spans="1:12">
      <c r="A235" s="45"/>
      <c r="B235" s="46"/>
      <c r="C235" s="46"/>
      <c r="D235" s="47"/>
      <c r="E235" s="32"/>
      <c r="F235" s="21"/>
      <c r="G235" s="21"/>
      <c r="H235" s="46"/>
      <c r="I235" s="46"/>
      <c r="J235" s="46"/>
      <c r="K235" s="46"/>
      <c r="L235" s="46"/>
    </row>
    <row r="236" spans="1:12">
      <c r="A236" s="45"/>
      <c r="B236" s="46"/>
      <c r="C236" s="46"/>
      <c r="D236" s="47"/>
      <c r="E236" s="32"/>
      <c r="F236" s="21"/>
      <c r="G236" s="21"/>
      <c r="H236" s="46"/>
      <c r="I236" s="46"/>
      <c r="J236" s="46"/>
      <c r="K236" s="46"/>
      <c r="L236" s="46"/>
    </row>
    <row r="237" spans="1:12">
      <c r="A237" s="45"/>
      <c r="B237" s="46"/>
      <c r="C237" s="46"/>
      <c r="D237" s="47"/>
      <c r="E237" s="21"/>
      <c r="F237" s="21"/>
      <c r="G237" s="21"/>
      <c r="H237" s="46"/>
      <c r="I237" s="46"/>
      <c r="J237" s="46"/>
      <c r="K237" s="46"/>
      <c r="L237" s="46"/>
    </row>
    <row r="238" spans="1:12">
      <c r="A238" s="45"/>
      <c r="B238" s="46"/>
      <c r="C238" s="46"/>
      <c r="D238" s="47"/>
      <c r="E238" s="21"/>
      <c r="F238" s="21"/>
      <c r="G238" s="21"/>
      <c r="H238" s="46"/>
      <c r="I238" s="46"/>
      <c r="J238" s="46"/>
      <c r="K238" s="46"/>
      <c r="L238" s="46"/>
    </row>
    <row r="239" spans="1:12">
      <c r="A239" s="45"/>
      <c r="B239" s="46"/>
      <c r="C239" s="46"/>
      <c r="D239" s="47"/>
      <c r="E239" s="21"/>
      <c r="F239" s="21"/>
      <c r="G239" s="21"/>
      <c r="H239" s="46"/>
      <c r="I239" s="46"/>
      <c r="J239" s="46"/>
      <c r="K239" s="46"/>
      <c r="L239" s="46"/>
    </row>
    <row r="240" spans="1:12">
      <c r="A240" s="45"/>
      <c r="B240" s="46"/>
      <c r="C240" s="46"/>
      <c r="D240" s="47"/>
      <c r="E240" s="21"/>
      <c r="F240" s="21"/>
      <c r="G240" s="21"/>
      <c r="H240" s="46"/>
      <c r="I240" s="46"/>
      <c r="J240" s="46"/>
      <c r="K240" s="46"/>
      <c r="L240" s="46"/>
    </row>
    <row r="241" spans="1:12">
      <c r="A241" s="45"/>
      <c r="B241" s="46"/>
      <c r="C241" s="46"/>
      <c r="D241" s="47"/>
      <c r="E241" s="21"/>
      <c r="F241" s="21"/>
      <c r="G241" s="21"/>
      <c r="H241" s="46"/>
      <c r="I241" s="46"/>
      <c r="J241" s="46"/>
      <c r="K241" s="46"/>
      <c r="L241" s="46"/>
    </row>
    <row r="242" spans="1:12">
      <c r="A242" s="45"/>
      <c r="B242" s="46"/>
      <c r="C242" s="46"/>
      <c r="D242" s="47"/>
      <c r="E242" s="21"/>
      <c r="F242" s="21"/>
      <c r="G242" s="21"/>
      <c r="H242" s="46"/>
      <c r="I242" s="46"/>
      <c r="J242" s="46"/>
      <c r="K242" s="46"/>
      <c r="L242" s="46"/>
    </row>
    <row r="243" spans="1:12">
      <c r="A243" s="45"/>
      <c r="B243" s="46"/>
      <c r="C243" s="46"/>
      <c r="D243" s="47"/>
      <c r="E243" s="21"/>
      <c r="F243" s="21"/>
      <c r="G243" s="21"/>
      <c r="H243" s="46"/>
      <c r="I243" s="46"/>
      <c r="J243" s="46"/>
      <c r="K243" s="46"/>
      <c r="L243" s="46"/>
    </row>
    <row r="244" spans="1:12">
      <c r="A244" s="45"/>
      <c r="B244" s="46"/>
      <c r="C244" s="46"/>
      <c r="D244" s="47"/>
      <c r="E244" s="21"/>
      <c r="F244" s="21"/>
      <c r="G244" s="21"/>
      <c r="H244" s="46"/>
      <c r="I244" s="46"/>
      <c r="J244" s="46"/>
      <c r="K244" s="46"/>
      <c r="L244" s="46"/>
    </row>
    <row r="245" spans="1:12">
      <c r="A245" s="45"/>
      <c r="B245" s="46"/>
      <c r="C245" s="46"/>
      <c r="D245" s="47"/>
      <c r="E245" s="21"/>
      <c r="F245" s="21"/>
      <c r="G245" s="21"/>
      <c r="H245" s="46"/>
      <c r="I245" s="46"/>
      <c r="J245" s="46"/>
      <c r="K245" s="46"/>
      <c r="L245" s="46"/>
    </row>
    <row r="246" spans="1:12">
      <c r="A246" s="45"/>
      <c r="B246" s="46"/>
      <c r="C246" s="46"/>
      <c r="D246" s="47"/>
      <c r="E246" s="21"/>
      <c r="F246" s="21"/>
      <c r="G246" s="21"/>
      <c r="H246" s="46"/>
      <c r="I246" s="46"/>
      <c r="J246" s="46"/>
      <c r="K246" s="46"/>
      <c r="L246" s="46"/>
    </row>
    <row r="247" spans="1:12">
      <c r="A247" s="45"/>
      <c r="B247" s="46"/>
      <c r="C247" s="46"/>
      <c r="D247" s="47"/>
      <c r="E247" s="32"/>
      <c r="F247" s="21"/>
      <c r="G247" s="21"/>
      <c r="H247" s="46"/>
      <c r="I247" s="46"/>
      <c r="J247" s="46"/>
      <c r="K247" s="46"/>
      <c r="L247" s="46"/>
    </row>
    <row r="248" spans="1:12">
      <c r="A248" s="45"/>
      <c r="B248" s="46"/>
      <c r="C248" s="46"/>
      <c r="D248" s="47"/>
      <c r="E248" s="32"/>
      <c r="F248" s="21"/>
      <c r="G248" s="21"/>
      <c r="H248" s="46"/>
      <c r="I248" s="46"/>
      <c r="J248" s="46"/>
      <c r="K248" s="46"/>
      <c r="L248" s="46"/>
    </row>
    <row r="249" spans="1:12">
      <c r="A249" s="45"/>
      <c r="B249" s="46"/>
      <c r="C249" s="46"/>
      <c r="D249" s="47"/>
      <c r="E249" s="21"/>
      <c r="F249" s="21"/>
      <c r="G249" s="21"/>
      <c r="H249" s="46"/>
      <c r="I249" s="46"/>
      <c r="J249" s="46"/>
      <c r="K249" s="46"/>
      <c r="L249" s="46"/>
    </row>
    <row r="250" spans="1:12">
      <c r="A250" s="45"/>
      <c r="B250" s="46"/>
      <c r="C250" s="46"/>
      <c r="D250" s="47"/>
      <c r="E250" s="21"/>
      <c r="F250" s="21"/>
      <c r="G250" s="21"/>
      <c r="H250" s="46"/>
      <c r="I250" s="46"/>
      <c r="J250" s="46"/>
      <c r="K250" s="46"/>
      <c r="L250" s="46"/>
    </row>
    <row r="251" spans="1:12">
      <c r="A251" s="45"/>
      <c r="B251" s="46"/>
      <c r="C251" s="46"/>
      <c r="D251" s="47"/>
      <c r="E251" s="21"/>
      <c r="F251" s="21"/>
      <c r="G251" s="21"/>
      <c r="H251" s="46"/>
      <c r="I251" s="46"/>
      <c r="J251" s="46"/>
      <c r="K251" s="46"/>
      <c r="L251" s="46"/>
    </row>
    <row r="252" spans="1:12">
      <c r="A252" s="45"/>
      <c r="B252" s="46"/>
      <c r="C252" s="46"/>
      <c r="D252" s="47"/>
      <c r="E252" s="21"/>
      <c r="F252" s="21"/>
      <c r="G252" s="21"/>
      <c r="H252" s="46"/>
      <c r="I252" s="46"/>
      <c r="J252" s="46"/>
      <c r="K252" s="46"/>
      <c r="L252" s="46"/>
    </row>
    <row r="253" spans="1:12">
      <c r="A253" s="45"/>
      <c r="B253" s="46"/>
      <c r="C253" s="46"/>
      <c r="D253" s="47"/>
      <c r="E253" s="21"/>
      <c r="F253" s="21"/>
      <c r="G253" s="21"/>
      <c r="H253" s="46"/>
      <c r="I253" s="46"/>
      <c r="J253" s="46"/>
      <c r="K253" s="46"/>
      <c r="L253" s="46"/>
    </row>
    <row r="254" spans="1:12">
      <c r="A254" s="45"/>
      <c r="B254" s="46"/>
      <c r="C254" s="46"/>
      <c r="D254" s="47"/>
      <c r="E254" s="21"/>
      <c r="F254" s="21"/>
      <c r="G254" s="21"/>
      <c r="H254" s="46"/>
      <c r="I254" s="46"/>
      <c r="J254" s="46"/>
      <c r="K254" s="46"/>
      <c r="L254" s="46"/>
    </row>
    <row r="255" spans="1:12">
      <c r="A255" s="45"/>
      <c r="B255" s="46"/>
      <c r="C255" s="46"/>
      <c r="D255" s="47"/>
      <c r="E255" s="21"/>
      <c r="F255" s="21"/>
      <c r="G255" s="21"/>
      <c r="H255" s="46"/>
      <c r="I255" s="46"/>
      <c r="J255" s="46"/>
      <c r="K255" s="46"/>
      <c r="L255" s="46"/>
    </row>
    <row r="256" spans="1:12">
      <c r="A256" s="45"/>
      <c r="B256" s="46"/>
      <c r="C256" s="46"/>
      <c r="D256" s="47"/>
      <c r="E256" s="21"/>
      <c r="F256" s="21"/>
      <c r="G256" s="21"/>
      <c r="H256" s="46"/>
      <c r="I256" s="46"/>
      <c r="J256" s="46"/>
      <c r="K256" s="46"/>
      <c r="L256" s="46"/>
    </row>
    <row r="257" spans="1:12">
      <c r="A257" s="45"/>
      <c r="B257" s="46"/>
      <c r="C257" s="46"/>
      <c r="D257" s="47"/>
      <c r="E257" s="21"/>
      <c r="F257" s="21"/>
      <c r="G257" s="21"/>
      <c r="H257" s="46"/>
      <c r="I257" s="46"/>
      <c r="J257" s="46"/>
      <c r="K257" s="46"/>
      <c r="L257" s="46"/>
    </row>
    <row r="258" spans="1:12">
      <c r="A258" s="45"/>
      <c r="B258" s="46"/>
      <c r="C258" s="46"/>
      <c r="D258" s="47"/>
      <c r="E258" s="21"/>
      <c r="F258" s="21"/>
      <c r="G258" s="21"/>
      <c r="H258" s="46"/>
      <c r="I258" s="46"/>
      <c r="J258" s="46"/>
      <c r="K258" s="46"/>
      <c r="L258" s="46"/>
    </row>
    <row r="259" spans="1:12">
      <c r="A259" s="45"/>
      <c r="B259" s="46"/>
      <c r="C259" s="46"/>
      <c r="D259" s="47"/>
      <c r="E259" s="32"/>
      <c r="F259" s="21"/>
      <c r="G259" s="21"/>
      <c r="H259" s="46"/>
      <c r="I259" s="46"/>
      <c r="J259" s="46"/>
      <c r="K259" s="46"/>
      <c r="L259" s="46"/>
    </row>
    <row r="260" spans="1:12">
      <c r="A260" s="45"/>
      <c r="B260" s="46"/>
      <c r="C260" s="46"/>
      <c r="D260" s="47"/>
      <c r="E260" s="32"/>
      <c r="F260" s="21"/>
      <c r="G260" s="21"/>
      <c r="H260" s="46"/>
      <c r="I260" s="46"/>
      <c r="J260" s="46"/>
      <c r="K260" s="46"/>
      <c r="L260" s="46"/>
    </row>
    <row r="261" spans="1:12">
      <c r="A261" s="45"/>
      <c r="B261" s="46"/>
      <c r="C261" s="46"/>
      <c r="D261" s="47"/>
      <c r="E261" s="21"/>
      <c r="F261" s="21"/>
      <c r="G261" s="21"/>
      <c r="H261" s="46"/>
      <c r="I261" s="46"/>
      <c r="J261" s="46"/>
      <c r="K261" s="46"/>
      <c r="L261" s="46"/>
    </row>
    <row r="262" spans="1:12">
      <c r="A262" s="45"/>
      <c r="B262" s="46"/>
      <c r="C262" s="46"/>
      <c r="D262" s="47"/>
      <c r="E262" s="21"/>
      <c r="F262" s="21"/>
      <c r="G262" s="21"/>
      <c r="H262" s="46"/>
      <c r="I262" s="46"/>
      <c r="J262" s="46"/>
      <c r="K262" s="46"/>
      <c r="L262" s="46"/>
    </row>
    <row r="263" spans="1:12">
      <c r="A263" s="45"/>
      <c r="B263" s="46"/>
      <c r="C263" s="46"/>
      <c r="D263" s="47"/>
      <c r="E263" s="21"/>
      <c r="F263" s="21"/>
      <c r="G263" s="21"/>
      <c r="H263" s="46"/>
      <c r="I263" s="46"/>
      <c r="J263" s="46"/>
      <c r="K263" s="46"/>
      <c r="L263" s="46"/>
    </row>
    <row r="264" spans="1:12">
      <c r="A264" s="45"/>
      <c r="B264" s="46"/>
      <c r="C264" s="46"/>
      <c r="D264" s="47"/>
      <c r="E264" s="21"/>
      <c r="F264" s="21"/>
      <c r="G264" s="21"/>
      <c r="H264" s="46"/>
      <c r="I264" s="46"/>
      <c r="J264" s="46"/>
      <c r="K264" s="46"/>
      <c r="L264" s="46"/>
    </row>
    <row r="265" spans="1:12">
      <c r="A265" s="45"/>
      <c r="B265" s="46"/>
      <c r="C265" s="46"/>
      <c r="D265" s="47"/>
      <c r="E265" s="21"/>
      <c r="F265" s="21"/>
      <c r="G265" s="21"/>
      <c r="H265" s="46"/>
      <c r="I265" s="46"/>
      <c r="J265" s="46"/>
      <c r="K265" s="46"/>
      <c r="L265" s="46"/>
    </row>
    <row r="266" spans="1:12">
      <c r="A266" s="45"/>
      <c r="B266" s="46"/>
      <c r="C266" s="46"/>
      <c r="D266" s="47"/>
      <c r="E266" s="21"/>
      <c r="F266" s="21"/>
      <c r="G266" s="21"/>
      <c r="H266" s="46"/>
      <c r="I266" s="46"/>
      <c r="J266" s="46"/>
      <c r="K266" s="46"/>
      <c r="L266" s="46"/>
    </row>
    <row r="267" spans="1:12">
      <c r="A267" s="45"/>
      <c r="B267" s="46"/>
      <c r="C267" s="46"/>
      <c r="D267" s="47"/>
      <c r="E267" s="21"/>
      <c r="F267" s="21"/>
      <c r="G267" s="21"/>
      <c r="H267" s="46"/>
      <c r="I267" s="46"/>
      <c r="J267" s="46"/>
      <c r="K267" s="46"/>
      <c r="L267" s="46"/>
    </row>
    <row r="268" spans="1:12">
      <c r="A268" s="45"/>
      <c r="B268" s="46"/>
      <c r="C268" s="46"/>
      <c r="D268" s="47"/>
      <c r="E268" s="21"/>
      <c r="F268" s="21"/>
      <c r="G268" s="21"/>
      <c r="H268" s="46"/>
      <c r="I268" s="46"/>
      <c r="J268" s="46"/>
      <c r="K268" s="46"/>
      <c r="L268" s="46"/>
    </row>
    <row r="269" spans="1:12">
      <c r="A269" s="45"/>
      <c r="B269" s="46"/>
      <c r="C269" s="46"/>
      <c r="D269" s="47"/>
      <c r="E269" s="21"/>
      <c r="F269" s="21"/>
      <c r="G269" s="21"/>
      <c r="H269" s="46"/>
      <c r="I269" s="46"/>
      <c r="J269" s="46"/>
      <c r="K269" s="46"/>
      <c r="L269" s="46"/>
    </row>
    <row r="270" spans="1:12">
      <c r="A270" s="45"/>
      <c r="B270" s="46"/>
      <c r="C270" s="46"/>
      <c r="D270" s="47"/>
      <c r="E270" s="21"/>
      <c r="F270" s="21"/>
      <c r="G270" s="21"/>
      <c r="H270" s="46"/>
      <c r="I270" s="46"/>
      <c r="J270" s="46"/>
      <c r="K270" s="46"/>
      <c r="L270" s="46"/>
    </row>
    <row r="271" spans="1:12">
      <c r="A271" s="45"/>
      <c r="B271" s="46"/>
      <c r="C271" s="46"/>
      <c r="D271" s="47"/>
      <c r="E271" s="32"/>
      <c r="F271" s="21"/>
      <c r="G271" s="21"/>
      <c r="H271" s="46"/>
      <c r="I271" s="46"/>
      <c r="J271" s="46"/>
      <c r="K271" s="46"/>
      <c r="L271" s="46"/>
    </row>
    <row r="272" spans="1:12">
      <c r="A272" s="45"/>
      <c r="B272" s="46"/>
      <c r="C272" s="46"/>
      <c r="D272" s="47"/>
      <c r="E272" s="32"/>
      <c r="F272" s="21"/>
      <c r="G272" s="21"/>
      <c r="H272" s="46"/>
      <c r="I272" s="46"/>
      <c r="J272" s="46"/>
      <c r="K272" s="46"/>
      <c r="L272" s="46"/>
    </row>
    <row r="273" spans="1:12">
      <c r="A273" s="45"/>
      <c r="B273" s="46"/>
      <c r="C273" s="46"/>
      <c r="D273" s="47"/>
      <c r="E273" s="21"/>
      <c r="F273" s="21"/>
      <c r="G273" s="21"/>
      <c r="H273" s="46"/>
      <c r="I273" s="46"/>
      <c r="J273" s="46"/>
      <c r="K273" s="46"/>
      <c r="L273" s="46"/>
    </row>
    <row r="274" spans="1:12">
      <c r="A274" s="45"/>
      <c r="B274" s="46"/>
      <c r="C274" s="46"/>
      <c r="D274" s="47"/>
      <c r="E274" s="21"/>
      <c r="F274" s="21"/>
      <c r="G274" s="21"/>
      <c r="H274" s="46"/>
      <c r="I274" s="46"/>
      <c r="J274" s="46"/>
      <c r="K274" s="46"/>
      <c r="L274" s="46"/>
    </row>
    <row r="275" spans="1:12">
      <c r="A275" s="45"/>
      <c r="B275" s="46"/>
      <c r="C275" s="46"/>
      <c r="D275" s="47"/>
      <c r="E275" s="21"/>
      <c r="F275" s="21"/>
      <c r="G275" s="21"/>
      <c r="H275" s="46"/>
      <c r="I275" s="46"/>
      <c r="J275" s="46"/>
      <c r="K275" s="46"/>
      <c r="L275" s="46"/>
    </row>
    <row r="276" spans="1:12">
      <c r="A276" s="45"/>
      <c r="B276" s="46"/>
      <c r="C276" s="46"/>
      <c r="D276" s="47"/>
      <c r="E276" s="21"/>
      <c r="F276" s="21"/>
      <c r="G276" s="21"/>
      <c r="H276" s="46"/>
      <c r="I276" s="46"/>
      <c r="J276" s="46"/>
      <c r="K276" s="46"/>
      <c r="L276" s="46"/>
    </row>
    <row r="277" spans="1:12">
      <c r="A277" s="45"/>
      <c r="B277" s="46"/>
      <c r="C277" s="46"/>
      <c r="D277" s="47"/>
      <c r="E277" s="21"/>
      <c r="F277" s="21"/>
      <c r="G277" s="21"/>
      <c r="H277" s="46"/>
      <c r="I277" s="46"/>
      <c r="J277" s="46"/>
      <c r="K277" s="46"/>
      <c r="L277" s="46"/>
    </row>
    <row r="278" spans="1:12">
      <c r="A278" s="45"/>
      <c r="B278" s="46"/>
      <c r="C278" s="46"/>
      <c r="D278" s="47"/>
      <c r="E278" s="21"/>
      <c r="F278" s="21"/>
      <c r="G278" s="21"/>
      <c r="H278" s="46"/>
      <c r="I278" s="46"/>
      <c r="J278" s="46"/>
      <c r="K278" s="46"/>
      <c r="L278" s="46"/>
    </row>
    <row r="279" spans="1:12">
      <c r="A279" s="45"/>
      <c r="B279" s="46"/>
      <c r="C279" s="46"/>
      <c r="D279" s="47"/>
      <c r="E279" s="21"/>
      <c r="F279" s="21"/>
      <c r="G279" s="21"/>
      <c r="H279" s="46"/>
      <c r="I279" s="46"/>
      <c r="J279" s="46"/>
      <c r="K279" s="46"/>
      <c r="L279" s="46"/>
    </row>
    <row r="280" spans="1:12">
      <c r="A280" s="45"/>
      <c r="B280" s="46"/>
      <c r="C280" s="46"/>
      <c r="D280" s="47"/>
      <c r="E280" s="21"/>
      <c r="F280" s="21"/>
      <c r="G280" s="21"/>
      <c r="H280" s="46"/>
      <c r="I280" s="46"/>
      <c r="J280" s="46"/>
      <c r="K280" s="46"/>
      <c r="L280" s="46"/>
    </row>
    <row r="281" spans="1:12">
      <c r="A281" s="45"/>
      <c r="B281" s="46"/>
      <c r="C281" s="46"/>
      <c r="D281" s="47"/>
      <c r="E281" s="21"/>
      <c r="F281" s="21"/>
      <c r="G281" s="21"/>
      <c r="H281" s="46"/>
      <c r="I281" s="46"/>
      <c r="J281" s="46"/>
      <c r="K281" s="46"/>
      <c r="L281" s="46"/>
    </row>
    <row r="282" spans="1:12">
      <c r="A282" s="45"/>
      <c r="B282" s="46"/>
      <c r="C282" s="46"/>
      <c r="D282" s="47"/>
      <c r="E282" s="21"/>
      <c r="F282" s="21"/>
      <c r="G282" s="21"/>
      <c r="H282" s="46"/>
      <c r="I282" s="46"/>
      <c r="J282" s="46"/>
      <c r="K282" s="46"/>
      <c r="L282" s="46"/>
    </row>
    <row r="283" spans="1:12">
      <c r="A283" s="45"/>
      <c r="B283" s="46"/>
      <c r="C283" s="46"/>
      <c r="D283" s="47"/>
      <c r="E283" s="32"/>
      <c r="F283" s="21"/>
      <c r="G283" s="21"/>
      <c r="H283" s="46"/>
      <c r="I283" s="46"/>
      <c r="J283" s="46"/>
      <c r="K283" s="46"/>
      <c r="L283" s="46"/>
    </row>
    <row r="284" spans="1:12">
      <c r="A284" s="45"/>
      <c r="B284" s="46"/>
      <c r="C284" s="46"/>
      <c r="D284" s="47"/>
      <c r="E284" s="32"/>
      <c r="F284" s="21"/>
      <c r="G284" s="21"/>
      <c r="H284" s="46"/>
      <c r="I284" s="46"/>
      <c r="J284" s="46"/>
      <c r="K284" s="46"/>
      <c r="L284" s="46"/>
    </row>
    <row r="285" spans="1:12">
      <c r="A285" s="45"/>
      <c r="B285" s="46"/>
      <c r="C285" s="46"/>
      <c r="D285" s="47"/>
      <c r="E285" s="21"/>
      <c r="F285" s="21"/>
      <c r="G285" s="21"/>
      <c r="H285" s="46"/>
      <c r="I285" s="46"/>
      <c r="J285" s="46"/>
      <c r="K285" s="46"/>
      <c r="L285" s="46"/>
    </row>
    <row r="286" spans="1:12">
      <c r="A286" s="45"/>
      <c r="B286" s="46"/>
      <c r="C286" s="46"/>
      <c r="D286" s="47"/>
      <c r="E286" s="21"/>
      <c r="F286" s="21"/>
      <c r="G286" s="21"/>
      <c r="H286" s="46"/>
      <c r="I286" s="46"/>
      <c r="J286" s="46"/>
      <c r="K286" s="46"/>
      <c r="L286" s="46"/>
    </row>
    <row r="287" spans="1:12">
      <c r="A287" s="45"/>
      <c r="B287" s="46"/>
      <c r="C287" s="46"/>
      <c r="D287" s="47"/>
      <c r="E287" s="21"/>
      <c r="F287" s="21"/>
      <c r="G287" s="21"/>
      <c r="H287" s="46"/>
      <c r="I287" s="46"/>
      <c r="J287" s="46"/>
      <c r="K287" s="46"/>
      <c r="L287" s="46"/>
    </row>
    <row r="288" spans="1:12">
      <c r="A288" s="45"/>
      <c r="B288" s="46"/>
      <c r="C288" s="46"/>
      <c r="D288" s="47"/>
      <c r="E288" s="21"/>
      <c r="F288" s="21"/>
      <c r="G288" s="21"/>
      <c r="H288" s="46"/>
      <c r="I288" s="46"/>
      <c r="J288" s="46"/>
      <c r="K288" s="46"/>
      <c r="L288" s="46"/>
    </row>
    <row r="289" spans="1:12">
      <c r="A289" s="45"/>
      <c r="B289" s="46"/>
      <c r="C289" s="46"/>
      <c r="D289" s="47"/>
      <c r="E289" s="21"/>
      <c r="F289" s="21"/>
      <c r="G289" s="21"/>
      <c r="H289" s="46"/>
      <c r="I289" s="46"/>
      <c r="J289" s="46"/>
      <c r="K289" s="46"/>
      <c r="L289" s="46"/>
    </row>
    <row r="290" spans="1:12">
      <c r="A290" s="45"/>
      <c r="B290" s="46"/>
      <c r="C290" s="46"/>
      <c r="D290" s="47"/>
      <c r="E290" s="21"/>
      <c r="F290" s="21"/>
      <c r="G290" s="21"/>
      <c r="H290" s="46"/>
      <c r="I290" s="46"/>
      <c r="J290" s="46"/>
      <c r="K290" s="46"/>
      <c r="L290" s="46"/>
    </row>
    <row r="291" spans="1:12">
      <c r="A291" s="45"/>
      <c r="B291" s="46"/>
      <c r="C291" s="46"/>
      <c r="D291" s="47"/>
      <c r="E291" s="21"/>
      <c r="F291" s="21"/>
      <c r="G291" s="21"/>
      <c r="H291" s="46"/>
      <c r="I291" s="46"/>
      <c r="J291" s="46"/>
      <c r="K291" s="46"/>
      <c r="L291" s="46"/>
    </row>
    <row r="292" spans="1:12">
      <c r="A292" s="45"/>
      <c r="B292" s="46"/>
      <c r="C292" s="46"/>
      <c r="D292" s="47"/>
      <c r="E292" s="21"/>
      <c r="F292" s="21"/>
      <c r="G292" s="21"/>
      <c r="H292" s="46"/>
      <c r="I292" s="46"/>
      <c r="J292" s="46"/>
      <c r="K292" s="46"/>
      <c r="L292" s="46"/>
    </row>
    <row r="293" spans="1:12">
      <c r="A293" s="45"/>
      <c r="B293" s="46"/>
      <c r="C293" s="46"/>
      <c r="D293" s="47"/>
      <c r="E293" s="21"/>
      <c r="F293" s="21"/>
      <c r="G293" s="21"/>
      <c r="H293" s="46"/>
      <c r="I293" s="46"/>
      <c r="J293" s="46"/>
      <c r="K293" s="46"/>
      <c r="L293" s="46"/>
    </row>
    <row r="294" spans="1:12">
      <c r="A294" s="45"/>
      <c r="B294" s="46"/>
      <c r="C294" s="46"/>
      <c r="D294" s="47"/>
      <c r="E294" s="21"/>
      <c r="F294" s="21"/>
      <c r="G294" s="21"/>
      <c r="H294" s="46"/>
      <c r="I294" s="46"/>
      <c r="J294" s="46"/>
      <c r="K294" s="46"/>
      <c r="L294" s="46"/>
    </row>
    <row r="295" spans="1:12">
      <c r="A295" s="45"/>
      <c r="B295" s="46"/>
      <c r="C295" s="46"/>
      <c r="D295" s="47"/>
      <c r="E295" s="32"/>
      <c r="F295" s="21"/>
      <c r="G295" s="21"/>
      <c r="H295" s="46"/>
      <c r="I295" s="46"/>
      <c r="J295" s="46"/>
      <c r="K295" s="46"/>
      <c r="L295" s="46"/>
    </row>
    <row r="296" spans="1:12">
      <c r="A296" s="45"/>
      <c r="B296" s="46"/>
      <c r="C296" s="46"/>
      <c r="D296" s="47"/>
      <c r="E296" s="32"/>
      <c r="F296" s="21"/>
      <c r="G296" s="21"/>
      <c r="H296" s="46"/>
      <c r="I296" s="46"/>
      <c r="J296" s="46"/>
      <c r="K296" s="46"/>
      <c r="L296" s="46"/>
    </row>
    <row r="297" spans="1:12">
      <c r="A297" s="45"/>
      <c r="B297" s="46"/>
      <c r="C297" s="46"/>
      <c r="D297" s="47"/>
      <c r="E297" s="21"/>
      <c r="F297" s="21"/>
      <c r="G297" s="21"/>
      <c r="H297" s="46"/>
      <c r="I297" s="46"/>
      <c r="J297" s="46"/>
      <c r="K297" s="46"/>
      <c r="L297" s="46"/>
    </row>
    <row r="298" spans="1:12">
      <c r="A298" s="45"/>
      <c r="B298" s="46"/>
      <c r="C298" s="46"/>
      <c r="D298" s="47"/>
      <c r="E298" s="21"/>
      <c r="F298" s="21"/>
      <c r="G298" s="21"/>
      <c r="H298" s="46"/>
      <c r="I298" s="46"/>
      <c r="J298" s="46"/>
      <c r="K298" s="46"/>
      <c r="L298" s="46"/>
    </row>
    <row r="299" spans="1:12">
      <c r="A299" s="45"/>
      <c r="B299" s="46"/>
      <c r="C299" s="46"/>
      <c r="D299" s="47"/>
      <c r="E299" s="21"/>
      <c r="F299" s="21"/>
      <c r="G299" s="21"/>
      <c r="H299" s="46"/>
      <c r="I299" s="46"/>
      <c r="J299" s="46"/>
      <c r="K299" s="46"/>
      <c r="L299" s="46"/>
    </row>
    <row r="300" spans="1:12">
      <c r="A300" s="45"/>
      <c r="B300" s="46"/>
      <c r="C300" s="46"/>
      <c r="D300" s="47"/>
      <c r="E300" s="21"/>
      <c r="F300" s="21"/>
      <c r="G300" s="21"/>
      <c r="H300" s="46"/>
      <c r="I300" s="46"/>
      <c r="J300" s="46"/>
      <c r="K300" s="46"/>
      <c r="L300" s="46"/>
    </row>
    <row r="301" spans="1:12">
      <c r="A301" s="45"/>
      <c r="B301" s="46"/>
      <c r="C301" s="46"/>
      <c r="D301" s="47"/>
      <c r="E301" s="21"/>
      <c r="F301" s="21"/>
      <c r="G301" s="21"/>
      <c r="H301" s="46"/>
      <c r="I301" s="46"/>
      <c r="J301" s="46"/>
      <c r="K301" s="46"/>
      <c r="L301" s="46"/>
    </row>
    <row r="302" spans="1:12">
      <c r="A302" s="45"/>
      <c r="B302" s="46"/>
      <c r="C302" s="46"/>
      <c r="D302" s="47"/>
      <c r="E302" s="21"/>
      <c r="F302" s="21"/>
      <c r="G302" s="21"/>
      <c r="H302" s="46"/>
      <c r="I302" s="46"/>
      <c r="J302" s="46"/>
      <c r="K302" s="46"/>
      <c r="L302" s="46"/>
    </row>
    <row r="303" spans="1:12">
      <c r="A303" s="45"/>
      <c r="B303" s="46"/>
      <c r="C303" s="46"/>
      <c r="D303" s="47"/>
      <c r="E303" s="21"/>
      <c r="F303" s="21"/>
      <c r="G303" s="21"/>
      <c r="H303" s="46"/>
      <c r="I303" s="46"/>
      <c r="J303" s="46"/>
      <c r="K303" s="46"/>
      <c r="L303" s="46"/>
    </row>
    <row r="304" spans="1:12">
      <c r="A304" s="45"/>
      <c r="B304" s="46"/>
      <c r="C304" s="46"/>
      <c r="D304" s="47"/>
      <c r="E304" s="21"/>
      <c r="F304" s="21"/>
      <c r="G304" s="21"/>
      <c r="H304" s="46"/>
      <c r="I304" s="46"/>
      <c r="J304" s="46"/>
      <c r="K304" s="46"/>
      <c r="L304" s="46"/>
    </row>
    <row r="305" spans="1:12">
      <c r="A305" s="45"/>
      <c r="B305" s="46"/>
      <c r="C305" s="46"/>
      <c r="D305" s="47"/>
      <c r="E305" s="21"/>
      <c r="F305" s="21"/>
      <c r="G305" s="21"/>
      <c r="H305" s="46"/>
      <c r="I305" s="46"/>
      <c r="J305" s="46"/>
      <c r="K305" s="46"/>
      <c r="L305" s="46"/>
    </row>
    <row r="306" spans="1:12">
      <c r="A306" s="45"/>
      <c r="B306" s="46"/>
      <c r="C306" s="46"/>
      <c r="D306" s="47"/>
      <c r="E306" s="21"/>
      <c r="F306" s="21"/>
      <c r="G306" s="21"/>
      <c r="H306" s="46"/>
      <c r="I306" s="46"/>
      <c r="J306" s="46"/>
      <c r="K306" s="46"/>
      <c r="L306" s="46"/>
    </row>
    <row r="307" spans="1:12">
      <c r="A307" s="45"/>
      <c r="B307" s="46"/>
      <c r="C307" s="46"/>
      <c r="D307" s="47"/>
      <c r="E307" s="32"/>
      <c r="F307" s="21"/>
      <c r="G307" s="21"/>
      <c r="H307" s="46"/>
      <c r="I307" s="46"/>
      <c r="J307" s="46"/>
      <c r="K307" s="46"/>
      <c r="L307" s="46"/>
    </row>
    <row r="308" spans="1:12">
      <c r="A308" s="45"/>
      <c r="B308" s="46"/>
      <c r="C308" s="46"/>
      <c r="D308" s="47"/>
      <c r="E308" s="32"/>
      <c r="F308" s="21"/>
      <c r="G308" s="21"/>
      <c r="H308" s="46"/>
      <c r="I308" s="46"/>
      <c r="J308" s="46"/>
      <c r="K308" s="46"/>
      <c r="L308" s="46"/>
    </row>
    <row r="309" spans="1:12">
      <c r="A309" s="45"/>
      <c r="B309" s="46"/>
      <c r="C309" s="46"/>
      <c r="D309" s="47"/>
      <c r="E309" s="21"/>
      <c r="F309" s="21"/>
      <c r="G309" s="21"/>
      <c r="H309" s="46"/>
      <c r="I309" s="46"/>
      <c r="J309" s="46"/>
      <c r="K309" s="46"/>
      <c r="L309" s="46"/>
    </row>
    <row r="310" spans="1:12">
      <c r="A310" s="45"/>
      <c r="B310" s="46"/>
      <c r="C310" s="46"/>
      <c r="D310" s="47"/>
      <c r="E310" s="21"/>
      <c r="F310" s="21"/>
      <c r="G310" s="21"/>
      <c r="H310" s="46"/>
      <c r="I310" s="46"/>
      <c r="J310" s="46"/>
      <c r="K310" s="46"/>
      <c r="L310" s="46"/>
    </row>
    <row r="311" spans="1:12">
      <c r="A311" s="45"/>
      <c r="B311" s="46"/>
      <c r="C311" s="46"/>
      <c r="D311" s="47"/>
      <c r="E311" s="21"/>
      <c r="F311" s="21"/>
      <c r="G311" s="21"/>
      <c r="H311" s="46"/>
      <c r="I311" s="46"/>
      <c r="J311" s="46"/>
      <c r="K311" s="46"/>
      <c r="L311" s="46"/>
    </row>
    <row r="312" spans="1:12">
      <c r="A312" s="45"/>
      <c r="B312" s="46"/>
      <c r="C312" s="46"/>
      <c r="D312" s="47"/>
      <c r="E312" s="21"/>
      <c r="F312" s="21"/>
      <c r="G312" s="21"/>
      <c r="H312" s="46"/>
      <c r="I312" s="46"/>
      <c r="J312" s="46"/>
      <c r="K312" s="46"/>
      <c r="L312" s="46"/>
    </row>
    <row r="313" spans="1:12">
      <c r="A313" s="45"/>
      <c r="B313" s="46"/>
      <c r="C313" s="46"/>
      <c r="D313" s="47"/>
      <c r="E313" s="21"/>
      <c r="F313" s="21"/>
      <c r="G313" s="21"/>
      <c r="H313" s="46"/>
      <c r="I313" s="46"/>
      <c r="J313" s="46"/>
      <c r="K313" s="46"/>
      <c r="L313" s="46"/>
    </row>
    <row r="314" spans="1:12">
      <c r="A314" s="45"/>
      <c r="B314" s="46"/>
      <c r="C314" s="46"/>
      <c r="D314" s="47"/>
      <c r="E314" s="21"/>
      <c r="F314" s="21"/>
      <c r="G314" s="21"/>
      <c r="H314" s="46"/>
      <c r="I314" s="46"/>
      <c r="J314" s="46"/>
      <c r="K314" s="46"/>
      <c r="L314" s="46"/>
    </row>
    <row r="315" spans="1:12">
      <c r="A315" s="45"/>
      <c r="B315" s="46"/>
      <c r="C315" s="46"/>
      <c r="D315" s="47"/>
      <c r="E315" s="21"/>
      <c r="F315" s="21"/>
      <c r="G315" s="21"/>
      <c r="H315" s="46"/>
      <c r="I315" s="46"/>
      <c r="J315" s="46"/>
      <c r="K315" s="46"/>
      <c r="L315" s="46"/>
    </row>
    <row r="316" spans="1:12">
      <c r="A316" s="45"/>
      <c r="B316" s="46"/>
      <c r="C316" s="46"/>
      <c r="D316" s="47"/>
      <c r="E316" s="21"/>
      <c r="F316" s="21"/>
      <c r="G316" s="21"/>
      <c r="H316" s="46"/>
      <c r="I316" s="46"/>
      <c r="J316" s="46"/>
      <c r="K316" s="46"/>
      <c r="L316" s="46"/>
    </row>
    <row r="317" spans="1:12">
      <c r="A317" s="45"/>
      <c r="B317" s="46"/>
      <c r="C317" s="46"/>
      <c r="D317" s="47"/>
      <c r="E317" s="21"/>
      <c r="F317" s="21"/>
      <c r="G317" s="21"/>
      <c r="H317" s="46"/>
      <c r="I317" s="46"/>
      <c r="J317" s="46"/>
      <c r="K317" s="46"/>
      <c r="L317" s="46"/>
    </row>
    <row r="318" spans="1:12">
      <c r="A318" s="45"/>
      <c r="B318" s="46"/>
      <c r="C318" s="46"/>
      <c r="D318" s="47"/>
      <c r="E318" s="21"/>
      <c r="F318" s="21"/>
      <c r="G318" s="21"/>
      <c r="H318" s="46"/>
      <c r="I318" s="46"/>
      <c r="J318" s="46"/>
      <c r="K318" s="46"/>
      <c r="L318" s="46"/>
    </row>
    <row r="319" spans="1:12">
      <c r="A319" s="45"/>
      <c r="B319" s="46"/>
      <c r="C319" s="46"/>
      <c r="D319" s="47"/>
      <c r="E319" s="32"/>
      <c r="F319" s="21"/>
      <c r="G319" s="21"/>
      <c r="H319" s="46"/>
      <c r="I319" s="46"/>
      <c r="J319" s="46"/>
      <c r="K319" s="46"/>
      <c r="L319" s="46"/>
    </row>
    <row r="320" spans="1:12">
      <c r="A320" s="45"/>
      <c r="B320" s="46"/>
      <c r="C320" s="46"/>
      <c r="D320" s="47"/>
      <c r="E320" s="32"/>
      <c r="F320" s="21"/>
      <c r="G320" s="21"/>
      <c r="H320" s="46"/>
      <c r="I320" s="46"/>
      <c r="J320" s="46"/>
      <c r="K320" s="46"/>
      <c r="L320" s="46"/>
    </row>
    <row r="321" spans="1:12">
      <c r="A321" s="45"/>
      <c r="B321" s="46"/>
      <c r="C321" s="46"/>
      <c r="D321" s="47"/>
      <c r="E321" s="21"/>
      <c r="F321" s="21"/>
      <c r="G321" s="21"/>
      <c r="H321" s="46"/>
      <c r="I321" s="46"/>
      <c r="J321" s="46"/>
      <c r="K321" s="46"/>
      <c r="L321" s="46"/>
    </row>
    <row r="322" spans="1:12">
      <c r="A322" s="45"/>
      <c r="B322" s="46"/>
      <c r="C322" s="46"/>
      <c r="D322" s="47"/>
      <c r="E322" s="21"/>
      <c r="F322" s="21"/>
      <c r="G322" s="21"/>
      <c r="H322" s="46"/>
      <c r="I322" s="46"/>
      <c r="J322" s="46"/>
      <c r="K322" s="46"/>
      <c r="L322" s="46"/>
    </row>
    <row r="323" spans="1:12">
      <c r="A323" s="45"/>
      <c r="B323" s="46"/>
      <c r="C323" s="46"/>
      <c r="D323" s="47"/>
      <c r="E323" s="21"/>
      <c r="F323" s="21"/>
      <c r="G323" s="21"/>
      <c r="H323" s="46"/>
      <c r="I323" s="46"/>
      <c r="J323" s="46"/>
      <c r="K323" s="46"/>
      <c r="L323" s="46"/>
    </row>
    <row r="324" spans="1:12">
      <c r="A324" s="45"/>
      <c r="B324" s="46"/>
      <c r="C324" s="46"/>
      <c r="D324" s="47"/>
      <c r="E324" s="21"/>
      <c r="F324" s="21"/>
      <c r="G324" s="21"/>
      <c r="H324" s="46"/>
      <c r="I324" s="46"/>
      <c r="J324" s="46"/>
      <c r="K324" s="46"/>
      <c r="L324" s="46"/>
    </row>
    <row r="325" spans="1:12">
      <c r="A325" s="45"/>
      <c r="B325" s="46"/>
      <c r="C325" s="46"/>
      <c r="D325" s="47"/>
      <c r="E325" s="21"/>
      <c r="F325" s="21"/>
      <c r="G325" s="21"/>
      <c r="H325" s="46"/>
      <c r="I325" s="46"/>
      <c r="J325" s="46"/>
      <c r="K325" s="46"/>
      <c r="L325" s="46"/>
    </row>
    <row r="326" spans="1:12">
      <c r="A326" s="45"/>
      <c r="B326" s="46"/>
      <c r="C326" s="46"/>
      <c r="D326" s="47"/>
      <c r="E326" s="21"/>
      <c r="F326" s="21"/>
      <c r="G326" s="21"/>
      <c r="H326" s="46"/>
      <c r="I326" s="46"/>
      <c r="J326" s="46"/>
      <c r="K326" s="46"/>
      <c r="L326" s="46"/>
    </row>
    <row r="327" spans="1:12">
      <c r="A327" s="45"/>
      <c r="B327" s="46"/>
      <c r="C327" s="46"/>
      <c r="D327" s="47"/>
      <c r="E327" s="21"/>
      <c r="F327" s="21"/>
      <c r="G327" s="21"/>
      <c r="H327" s="46"/>
      <c r="I327" s="46"/>
      <c r="J327" s="46"/>
      <c r="K327" s="46"/>
      <c r="L327" s="46"/>
    </row>
    <row r="328" spans="1:12">
      <c r="A328" s="45"/>
      <c r="B328" s="46"/>
      <c r="C328" s="46"/>
      <c r="D328" s="47"/>
      <c r="E328" s="21"/>
      <c r="F328" s="21"/>
      <c r="G328" s="21"/>
      <c r="H328" s="46"/>
      <c r="I328" s="46"/>
      <c r="J328" s="46"/>
      <c r="K328" s="46"/>
      <c r="L328" s="46"/>
    </row>
    <row r="329" spans="1:12">
      <c r="A329" s="45"/>
      <c r="B329" s="46"/>
      <c r="C329" s="46"/>
      <c r="D329" s="47"/>
      <c r="E329" s="21"/>
      <c r="F329" s="21"/>
      <c r="G329" s="21"/>
      <c r="H329" s="46"/>
      <c r="I329" s="46"/>
      <c r="J329" s="46"/>
      <c r="K329" s="46"/>
      <c r="L329" s="46"/>
    </row>
    <row r="330" spans="1:12">
      <c r="A330" s="45"/>
      <c r="B330" s="46"/>
      <c r="C330" s="46"/>
      <c r="D330" s="47"/>
      <c r="E330" s="21"/>
      <c r="F330" s="21"/>
      <c r="G330" s="21"/>
      <c r="H330" s="46"/>
      <c r="I330" s="46"/>
      <c r="J330" s="46"/>
      <c r="K330" s="46"/>
      <c r="L330" s="46"/>
    </row>
    <row r="331" spans="1:12">
      <c r="A331" s="45"/>
      <c r="B331" s="46"/>
      <c r="C331" s="46"/>
      <c r="D331" s="47"/>
      <c r="E331" s="32"/>
      <c r="F331" s="21"/>
      <c r="G331" s="21"/>
      <c r="H331" s="46"/>
      <c r="I331" s="46"/>
      <c r="J331" s="46"/>
      <c r="K331" s="46"/>
      <c r="L331" s="46"/>
    </row>
    <row r="332" spans="1:12">
      <c r="A332" s="45"/>
      <c r="B332" s="46"/>
      <c r="C332" s="46"/>
      <c r="D332" s="47"/>
      <c r="E332" s="32"/>
      <c r="F332" s="21"/>
      <c r="G332" s="21"/>
      <c r="H332" s="46"/>
      <c r="I332" s="46"/>
      <c r="J332" s="46"/>
      <c r="K332" s="46"/>
      <c r="L332" s="46"/>
    </row>
    <row r="333" spans="1:12">
      <c r="A333" s="45"/>
      <c r="B333" s="46"/>
      <c r="C333" s="46"/>
      <c r="D333" s="47"/>
      <c r="E333" s="21"/>
      <c r="F333" s="21"/>
      <c r="G333" s="21"/>
      <c r="H333" s="46"/>
      <c r="I333" s="46"/>
      <c r="J333" s="46"/>
      <c r="K333" s="46"/>
      <c r="L333" s="46"/>
    </row>
    <row r="334" spans="1:12">
      <c r="A334" s="45"/>
      <c r="B334" s="46"/>
      <c r="C334" s="46"/>
      <c r="D334" s="47"/>
      <c r="E334" s="21"/>
      <c r="F334" s="21"/>
      <c r="G334" s="21"/>
      <c r="H334" s="46"/>
      <c r="I334" s="46"/>
      <c r="J334" s="46"/>
      <c r="K334" s="46"/>
      <c r="L334" s="46"/>
    </row>
    <row r="335" spans="1:12">
      <c r="A335" s="45"/>
      <c r="B335" s="46"/>
      <c r="C335" s="46"/>
      <c r="D335" s="47"/>
      <c r="E335" s="21"/>
      <c r="F335" s="21"/>
      <c r="G335" s="21"/>
      <c r="H335" s="46"/>
      <c r="I335" s="46"/>
      <c r="J335" s="46"/>
      <c r="K335" s="46"/>
      <c r="L335" s="46"/>
    </row>
    <row r="336" spans="1:12">
      <c r="A336" s="45"/>
      <c r="B336" s="46"/>
      <c r="C336" s="46"/>
      <c r="D336" s="47"/>
      <c r="E336" s="21"/>
      <c r="F336" s="21"/>
      <c r="G336" s="21"/>
      <c r="H336" s="46"/>
      <c r="I336" s="46"/>
      <c r="J336" s="46"/>
      <c r="K336" s="46"/>
      <c r="L336" s="46"/>
    </row>
    <row r="337" spans="1:12">
      <c r="A337" s="45"/>
      <c r="B337" s="46"/>
      <c r="C337" s="46"/>
      <c r="D337" s="47"/>
      <c r="E337" s="21"/>
      <c r="F337" s="21"/>
      <c r="G337" s="21"/>
      <c r="H337" s="46"/>
      <c r="I337" s="46"/>
      <c r="J337" s="46"/>
      <c r="K337" s="46"/>
      <c r="L337" s="46"/>
    </row>
    <row r="338" spans="1:12">
      <c r="A338" s="45"/>
      <c r="B338" s="46"/>
      <c r="C338" s="46"/>
      <c r="D338" s="47"/>
      <c r="E338" s="21"/>
      <c r="F338" s="21"/>
      <c r="G338" s="21"/>
      <c r="H338" s="46"/>
      <c r="I338" s="46"/>
      <c r="J338" s="46"/>
      <c r="K338" s="46"/>
      <c r="L338" s="46"/>
    </row>
    <row r="339" spans="1:12">
      <c r="A339" s="45"/>
      <c r="B339" s="46"/>
      <c r="C339" s="46"/>
      <c r="D339" s="47"/>
      <c r="E339" s="21"/>
      <c r="F339" s="21"/>
      <c r="G339" s="21"/>
      <c r="H339" s="46"/>
      <c r="I339" s="46"/>
      <c r="J339" s="46"/>
      <c r="K339" s="46"/>
      <c r="L339" s="46"/>
    </row>
    <row r="340" spans="1:12">
      <c r="A340" s="45"/>
      <c r="B340" s="46"/>
      <c r="C340" s="46"/>
      <c r="D340" s="47"/>
      <c r="E340" s="21"/>
      <c r="F340" s="21"/>
      <c r="G340" s="21"/>
      <c r="H340" s="46"/>
      <c r="I340" s="46"/>
      <c r="J340" s="46"/>
      <c r="K340" s="46"/>
      <c r="L340" s="46"/>
    </row>
    <row r="341" spans="1:12">
      <c r="A341" s="45"/>
      <c r="B341" s="46"/>
      <c r="C341" s="46"/>
      <c r="D341" s="47"/>
      <c r="E341" s="21"/>
      <c r="F341" s="21"/>
      <c r="G341" s="21"/>
      <c r="H341" s="46"/>
      <c r="I341" s="46"/>
      <c r="J341" s="46"/>
      <c r="K341" s="46"/>
      <c r="L341" s="46"/>
    </row>
    <row r="342" spans="1:12">
      <c r="A342" s="45"/>
      <c r="B342" s="46"/>
      <c r="C342" s="46"/>
      <c r="D342" s="47"/>
      <c r="E342" s="21"/>
      <c r="F342" s="21"/>
      <c r="G342" s="21"/>
      <c r="H342" s="46"/>
      <c r="I342" s="46"/>
      <c r="J342" s="46"/>
      <c r="K342" s="46"/>
      <c r="L342" s="46"/>
    </row>
    <row r="343" spans="1:12">
      <c r="A343" s="45"/>
      <c r="B343" s="46"/>
      <c r="C343" s="46"/>
      <c r="D343" s="47"/>
      <c r="E343" s="32"/>
      <c r="F343" s="21"/>
      <c r="G343" s="21"/>
      <c r="H343" s="46"/>
      <c r="I343" s="46"/>
      <c r="J343" s="46"/>
      <c r="K343" s="46"/>
      <c r="L343" s="46"/>
    </row>
    <row r="344" spans="1:12">
      <c r="A344" s="45"/>
      <c r="B344" s="46"/>
      <c r="C344" s="46"/>
      <c r="D344" s="47"/>
      <c r="E344" s="32"/>
      <c r="F344" s="21"/>
      <c r="G344" s="21"/>
      <c r="H344" s="46"/>
      <c r="I344" s="46"/>
      <c r="J344" s="46"/>
      <c r="K344" s="46"/>
      <c r="L344" s="46"/>
    </row>
    <row r="345" spans="1:12">
      <c r="A345" s="45"/>
      <c r="B345" s="46"/>
      <c r="C345" s="46"/>
      <c r="D345" s="47"/>
      <c r="E345" s="21"/>
      <c r="F345" s="21"/>
      <c r="G345" s="21"/>
      <c r="H345" s="46"/>
      <c r="I345" s="46"/>
      <c r="J345" s="46"/>
      <c r="K345" s="46"/>
      <c r="L345" s="46"/>
    </row>
    <row r="346" spans="1:12">
      <c r="A346" s="45"/>
      <c r="B346" s="46"/>
      <c r="C346" s="46"/>
      <c r="D346" s="47"/>
      <c r="E346" s="21"/>
      <c r="F346" s="21"/>
      <c r="G346" s="21"/>
      <c r="H346" s="46"/>
      <c r="I346" s="46"/>
      <c r="J346" s="46"/>
      <c r="K346" s="46"/>
      <c r="L346" s="46"/>
    </row>
    <row r="347" spans="1:12">
      <c r="A347" s="45"/>
      <c r="B347" s="46"/>
      <c r="C347" s="46"/>
      <c r="D347" s="47"/>
      <c r="E347" s="21"/>
      <c r="F347" s="21"/>
      <c r="G347" s="21"/>
      <c r="H347" s="46"/>
      <c r="I347" s="46"/>
      <c r="J347" s="46"/>
      <c r="K347" s="46"/>
      <c r="L347" s="46"/>
    </row>
    <row r="348" spans="1:12">
      <c r="A348" s="45"/>
      <c r="B348" s="46"/>
      <c r="C348" s="46"/>
      <c r="D348" s="47"/>
      <c r="E348" s="21"/>
      <c r="F348" s="21"/>
      <c r="G348" s="21"/>
      <c r="H348" s="46"/>
      <c r="I348" s="46"/>
      <c r="J348" s="46"/>
      <c r="K348" s="46"/>
      <c r="L348" s="46"/>
    </row>
    <row r="349" spans="1:12">
      <c r="A349" s="45"/>
      <c r="B349" s="46"/>
      <c r="C349" s="46"/>
      <c r="D349" s="47"/>
      <c r="E349" s="21"/>
      <c r="F349" s="21"/>
      <c r="G349" s="21"/>
      <c r="H349" s="46"/>
      <c r="I349" s="46"/>
      <c r="J349" s="46"/>
      <c r="K349" s="46"/>
      <c r="L349" s="46"/>
    </row>
    <row r="350" spans="1:12">
      <c r="A350" s="45"/>
      <c r="B350" s="46"/>
      <c r="C350" s="46"/>
      <c r="D350" s="47"/>
      <c r="E350" s="21"/>
      <c r="F350" s="21"/>
      <c r="G350" s="21"/>
      <c r="H350" s="46"/>
      <c r="I350" s="46"/>
      <c r="J350" s="46"/>
      <c r="K350" s="46"/>
      <c r="L350" s="46"/>
    </row>
    <row r="351" spans="1:12">
      <c r="A351" s="45"/>
      <c r="B351" s="46"/>
      <c r="C351" s="46"/>
      <c r="D351" s="47"/>
      <c r="E351" s="21"/>
      <c r="F351" s="21"/>
      <c r="G351" s="21"/>
      <c r="H351" s="46"/>
      <c r="I351" s="46"/>
      <c r="J351" s="46"/>
      <c r="K351" s="46"/>
      <c r="L351" s="46"/>
    </row>
    <row r="352" spans="1:12">
      <c r="A352" s="45"/>
      <c r="B352" s="46"/>
      <c r="C352" s="46"/>
      <c r="D352" s="47"/>
      <c r="E352" s="21"/>
      <c r="F352" s="21"/>
      <c r="G352" s="21"/>
      <c r="H352" s="46"/>
      <c r="I352" s="46"/>
      <c r="J352" s="46"/>
      <c r="K352" s="46"/>
      <c r="L352" s="46"/>
    </row>
    <row r="353" spans="1:12">
      <c r="A353" s="45"/>
      <c r="B353" s="46"/>
      <c r="C353" s="46"/>
      <c r="D353" s="47"/>
      <c r="E353" s="21"/>
      <c r="F353" s="21"/>
      <c r="G353" s="21"/>
      <c r="H353" s="46"/>
      <c r="I353" s="46"/>
      <c r="J353" s="46"/>
      <c r="K353" s="46"/>
      <c r="L353" s="46"/>
    </row>
    <row r="354" spans="1:12">
      <c r="A354" s="45"/>
      <c r="B354" s="46"/>
      <c r="C354" s="46"/>
      <c r="D354" s="47"/>
      <c r="E354" s="21"/>
      <c r="F354" s="21"/>
      <c r="G354" s="21"/>
      <c r="H354" s="46"/>
      <c r="I354" s="46"/>
      <c r="J354" s="46"/>
      <c r="K354" s="46"/>
      <c r="L354" s="46"/>
    </row>
    <row r="355" spans="1:12">
      <c r="A355" s="45"/>
      <c r="B355" s="46"/>
      <c r="C355" s="46"/>
      <c r="D355" s="47"/>
      <c r="E355" s="32"/>
      <c r="F355" s="21"/>
      <c r="G355" s="21"/>
      <c r="H355" s="46"/>
      <c r="I355" s="46"/>
      <c r="J355" s="46"/>
      <c r="K355" s="46"/>
      <c r="L355" s="46"/>
    </row>
    <row r="356" spans="1:12">
      <c r="A356" s="45"/>
      <c r="B356" s="46"/>
      <c r="C356" s="46"/>
      <c r="D356" s="47"/>
      <c r="E356" s="32"/>
      <c r="F356" s="21"/>
      <c r="G356" s="21"/>
      <c r="H356" s="46"/>
      <c r="I356" s="46"/>
      <c r="J356" s="46"/>
      <c r="K356" s="46"/>
      <c r="L356" s="46"/>
    </row>
    <row r="357" spans="1:12">
      <c r="A357" s="45"/>
      <c r="B357" s="46"/>
      <c r="C357" s="46"/>
      <c r="D357" s="47"/>
      <c r="E357" s="21"/>
      <c r="F357" s="21"/>
      <c r="G357" s="21"/>
      <c r="H357" s="46"/>
      <c r="I357" s="46"/>
      <c r="J357" s="46"/>
      <c r="K357" s="46"/>
      <c r="L357" s="46"/>
    </row>
    <row r="358" spans="1:12">
      <c r="A358" s="45"/>
      <c r="B358" s="46"/>
      <c r="C358" s="46"/>
      <c r="D358" s="47"/>
      <c r="E358" s="21"/>
      <c r="F358" s="21"/>
      <c r="G358" s="21"/>
      <c r="H358" s="46"/>
      <c r="I358" s="46"/>
      <c r="J358" s="46"/>
      <c r="K358" s="46"/>
      <c r="L358" s="46"/>
    </row>
    <row r="359" spans="1:12">
      <c r="A359" s="45"/>
      <c r="B359" s="46"/>
      <c r="C359" s="46"/>
      <c r="D359" s="47"/>
      <c r="E359" s="21"/>
      <c r="F359" s="21"/>
      <c r="G359" s="21"/>
      <c r="H359" s="46"/>
      <c r="I359" s="46"/>
      <c r="J359" s="46"/>
      <c r="K359" s="46"/>
      <c r="L359" s="46"/>
    </row>
    <row r="360" spans="1:12">
      <c r="A360" s="45"/>
      <c r="B360" s="46"/>
      <c r="C360" s="46"/>
      <c r="D360" s="47"/>
      <c r="E360" s="21"/>
      <c r="F360" s="21"/>
      <c r="G360" s="21"/>
      <c r="H360" s="46"/>
      <c r="I360" s="46"/>
      <c r="J360" s="46"/>
      <c r="K360" s="46"/>
      <c r="L360" s="46"/>
    </row>
    <row r="361" spans="1:12">
      <c r="A361" s="45"/>
      <c r="B361" s="46"/>
      <c r="C361" s="46"/>
      <c r="D361" s="47"/>
      <c r="E361" s="21"/>
      <c r="F361" s="21"/>
      <c r="G361" s="21"/>
      <c r="H361" s="46"/>
      <c r="I361" s="46"/>
      <c r="J361" s="46"/>
      <c r="K361" s="46"/>
      <c r="L361" s="46"/>
    </row>
    <row r="362" spans="1:12">
      <c r="A362" s="45"/>
      <c r="B362" s="46"/>
      <c r="C362" s="46"/>
      <c r="D362" s="47"/>
      <c r="E362" s="21"/>
      <c r="F362" s="21"/>
      <c r="G362" s="21"/>
      <c r="H362" s="46"/>
      <c r="I362" s="46"/>
      <c r="J362" s="46"/>
      <c r="K362" s="46"/>
      <c r="L362" s="46"/>
    </row>
    <row r="363" spans="1:12">
      <c r="A363" s="45"/>
      <c r="B363" s="46"/>
      <c r="C363" s="46"/>
      <c r="D363" s="47"/>
      <c r="E363" s="21"/>
      <c r="F363" s="21"/>
      <c r="G363" s="21"/>
      <c r="H363" s="46"/>
      <c r="I363" s="46"/>
      <c r="J363" s="46"/>
      <c r="K363" s="46"/>
      <c r="L363" s="46"/>
    </row>
    <row r="364" spans="1:12">
      <c r="A364" s="45"/>
      <c r="B364" s="46"/>
      <c r="C364" s="46"/>
      <c r="D364" s="47"/>
      <c r="E364" s="21"/>
      <c r="F364" s="21"/>
      <c r="G364" s="21"/>
      <c r="H364" s="46"/>
      <c r="I364" s="46"/>
      <c r="J364" s="46"/>
      <c r="K364" s="46"/>
      <c r="L364" s="46"/>
    </row>
    <row r="365" spans="1:12">
      <c r="A365" s="45"/>
      <c r="B365" s="46"/>
      <c r="C365" s="46"/>
      <c r="D365" s="47"/>
      <c r="E365" s="21"/>
      <c r="F365" s="21"/>
      <c r="G365" s="21"/>
      <c r="H365" s="46"/>
      <c r="I365" s="46"/>
      <c r="J365" s="46"/>
      <c r="K365" s="46"/>
      <c r="L365" s="46"/>
    </row>
    <row r="366" spans="1:12">
      <c r="A366" s="45"/>
      <c r="B366" s="46"/>
      <c r="C366" s="46"/>
      <c r="D366" s="47"/>
      <c r="E366" s="21"/>
      <c r="F366" s="21"/>
      <c r="G366" s="21"/>
      <c r="H366" s="46"/>
      <c r="I366" s="46"/>
      <c r="J366" s="46"/>
      <c r="K366" s="46"/>
      <c r="L366" s="46"/>
    </row>
    <row r="367" spans="1:12">
      <c r="A367" s="45"/>
      <c r="B367" s="46"/>
      <c r="C367" s="46"/>
      <c r="D367" s="47"/>
      <c r="E367" s="32"/>
      <c r="F367" s="21"/>
      <c r="G367" s="21"/>
      <c r="H367" s="46"/>
      <c r="I367" s="46"/>
      <c r="J367" s="46"/>
      <c r="K367" s="46"/>
      <c r="L367" s="46"/>
    </row>
    <row r="368" spans="1:12">
      <c r="A368" s="45"/>
      <c r="B368" s="46"/>
      <c r="C368" s="46"/>
      <c r="D368" s="47"/>
      <c r="E368" s="32"/>
      <c r="F368" s="21"/>
      <c r="G368" s="21"/>
      <c r="H368" s="46"/>
      <c r="I368" s="46"/>
      <c r="J368" s="46"/>
      <c r="K368" s="46"/>
      <c r="L368" s="46"/>
    </row>
    <row r="369" spans="1:12">
      <c r="A369" s="45"/>
      <c r="B369" s="46"/>
      <c r="C369" s="46"/>
      <c r="D369" s="47"/>
      <c r="E369" s="21"/>
      <c r="F369" s="21"/>
      <c r="G369" s="21"/>
      <c r="H369" s="46"/>
      <c r="I369" s="46"/>
      <c r="J369" s="46"/>
      <c r="K369" s="46"/>
      <c r="L369" s="46"/>
    </row>
    <row r="370" spans="1:12">
      <c r="A370" s="45"/>
      <c r="B370" s="46"/>
      <c r="C370" s="46"/>
      <c r="D370" s="47"/>
      <c r="E370" s="21"/>
      <c r="F370" s="21"/>
      <c r="G370" s="21"/>
      <c r="H370" s="46"/>
      <c r="I370" s="46"/>
      <c r="J370" s="46"/>
      <c r="K370" s="46"/>
      <c r="L370" s="46"/>
    </row>
    <row r="371" spans="1:12">
      <c r="A371" s="45"/>
      <c r="B371" s="46"/>
      <c r="C371" s="46"/>
      <c r="D371" s="47"/>
      <c r="E371" s="21"/>
      <c r="F371" s="21"/>
      <c r="G371" s="21"/>
      <c r="H371" s="46"/>
      <c r="I371" s="46"/>
      <c r="J371" s="46"/>
      <c r="K371" s="46"/>
      <c r="L371" s="46"/>
    </row>
    <row r="372" spans="1:12">
      <c r="A372" s="45"/>
      <c r="B372" s="46"/>
      <c r="C372" s="46"/>
      <c r="D372" s="47"/>
      <c r="E372" s="21"/>
      <c r="F372" s="21"/>
      <c r="G372" s="21"/>
      <c r="H372" s="46"/>
      <c r="I372" s="46"/>
      <c r="J372" s="46"/>
      <c r="K372" s="46"/>
      <c r="L372" s="46"/>
    </row>
    <row r="373" spans="1:12">
      <c r="A373" s="45"/>
      <c r="B373" s="46"/>
      <c r="C373" s="46"/>
      <c r="D373" s="47"/>
      <c r="E373" s="21"/>
      <c r="F373" s="21"/>
      <c r="G373" s="21"/>
      <c r="H373" s="46"/>
      <c r="I373" s="46"/>
      <c r="J373" s="46"/>
      <c r="K373" s="46"/>
      <c r="L373" s="46"/>
    </row>
    <row r="374" spans="1:12">
      <c r="A374" s="45"/>
      <c r="B374" s="46"/>
      <c r="C374" s="46"/>
      <c r="D374" s="47"/>
      <c r="E374" s="21"/>
      <c r="F374" s="21"/>
      <c r="G374" s="21"/>
      <c r="H374" s="46"/>
      <c r="I374" s="46"/>
      <c r="J374" s="46"/>
      <c r="K374" s="46"/>
      <c r="L374" s="46"/>
    </row>
    <row r="375" spans="1:12">
      <c r="A375" s="45"/>
      <c r="B375" s="46"/>
      <c r="C375" s="46"/>
      <c r="D375" s="47"/>
      <c r="E375" s="21"/>
      <c r="F375" s="21"/>
      <c r="G375" s="21"/>
      <c r="H375" s="46"/>
      <c r="I375" s="46"/>
      <c r="J375" s="46"/>
      <c r="K375" s="46"/>
      <c r="L375" s="46"/>
    </row>
    <row r="376" spans="1:12">
      <c r="A376" s="45"/>
      <c r="B376" s="46"/>
      <c r="C376" s="46"/>
      <c r="D376" s="47"/>
      <c r="E376" s="21"/>
      <c r="F376" s="21"/>
      <c r="G376" s="21"/>
      <c r="H376" s="46"/>
      <c r="I376" s="46"/>
      <c r="J376" s="46"/>
      <c r="K376" s="46"/>
      <c r="L376" s="46"/>
    </row>
    <row r="377" spans="1:12">
      <c r="A377" s="45"/>
      <c r="B377" s="46"/>
      <c r="C377" s="46"/>
      <c r="D377" s="47"/>
      <c r="E377" s="21"/>
      <c r="F377" s="21"/>
      <c r="G377" s="21"/>
      <c r="H377" s="46"/>
      <c r="I377" s="46"/>
      <c r="J377" s="46"/>
      <c r="K377" s="46"/>
      <c r="L377" s="46"/>
    </row>
    <row r="378" spans="1:12">
      <c r="A378" s="45"/>
      <c r="B378" s="46"/>
      <c r="C378" s="46"/>
      <c r="D378" s="47"/>
      <c r="E378" s="21"/>
      <c r="F378" s="21"/>
      <c r="G378" s="21"/>
      <c r="H378" s="46"/>
      <c r="I378" s="46"/>
      <c r="J378" s="46"/>
      <c r="K378" s="46"/>
      <c r="L378" s="46"/>
    </row>
    <row r="379" spans="1:12">
      <c r="A379" s="45"/>
      <c r="B379" s="46"/>
      <c r="C379" s="46"/>
      <c r="D379" s="47"/>
      <c r="E379" s="32"/>
      <c r="F379" s="21"/>
      <c r="G379" s="21"/>
      <c r="H379" s="46"/>
      <c r="I379" s="46"/>
      <c r="J379" s="46"/>
      <c r="K379" s="46"/>
      <c r="L379" s="46"/>
    </row>
    <row r="380" spans="1:12">
      <c r="A380" s="45"/>
      <c r="B380" s="46"/>
      <c r="C380" s="46"/>
      <c r="D380" s="47"/>
      <c r="E380" s="32"/>
      <c r="F380" s="21"/>
      <c r="G380" s="21"/>
      <c r="H380" s="46"/>
      <c r="I380" s="46"/>
      <c r="J380" s="46"/>
      <c r="K380" s="46"/>
      <c r="L380" s="46"/>
    </row>
    <row r="381" spans="1:12">
      <c r="A381" s="45"/>
      <c r="B381" s="46"/>
      <c r="C381" s="46"/>
      <c r="D381" s="47"/>
      <c r="E381" s="21"/>
      <c r="F381" s="21"/>
      <c r="G381" s="21"/>
      <c r="H381" s="46"/>
      <c r="I381" s="46"/>
      <c r="J381" s="46"/>
      <c r="K381" s="46"/>
      <c r="L381" s="46"/>
    </row>
    <row r="382" spans="1:12">
      <c r="A382" s="45"/>
      <c r="B382" s="46"/>
      <c r="C382" s="46"/>
      <c r="D382" s="47"/>
      <c r="E382" s="21"/>
      <c r="F382" s="21"/>
      <c r="G382" s="21"/>
      <c r="H382" s="46"/>
      <c r="I382" s="46"/>
      <c r="J382" s="46"/>
      <c r="K382" s="46"/>
      <c r="L382" s="46"/>
    </row>
    <row r="383" spans="1:12">
      <c r="A383" s="45"/>
      <c r="B383" s="46"/>
      <c r="C383" s="46"/>
      <c r="D383" s="47"/>
      <c r="E383" s="21"/>
      <c r="F383" s="21"/>
      <c r="G383" s="21"/>
      <c r="H383" s="46"/>
      <c r="I383" s="46"/>
      <c r="J383" s="46"/>
      <c r="K383" s="46"/>
      <c r="L383" s="46"/>
    </row>
    <row r="384" spans="1:12">
      <c r="A384" s="45"/>
      <c r="B384" s="46"/>
      <c r="C384" s="46"/>
      <c r="D384" s="47"/>
      <c r="E384" s="21"/>
      <c r="F384" s="21"/>
      <c r="G384" s="21"/>
      <c r="H384" s="46"/>
      <c r="I384" s="46"/>
      <c r="J384" s="46"/>
      <c r="K384" s="46"/>
      <c r="L384" s="46"/>
    </row>
    <row r="385" spans="1:12">
      <c r="A385" s="45"/>
      <c r="B385" s="46"/>
      <c r="C385" s="46"/>
      <c r="D385" s="47"/>
      <c r="E385" s="21"/>
      <c r="F385" s="21"/>
      <c r="G385" s="21"/>
      <c r="H385" s="46"/>
      <c r="I385" s="46"/>
      <c r="J385" s="46"/>
      <c r="K385" s="46"/>
      <c r="L385" s="46"/>
    </row>
    <row r="386" spans="1:12">
      <c r="A386" s="45"/>
      <c r="B386" s="46"/>
      <c r="C386" s="46"/>
      <c r="D386" s="47"/>
      <c r="E386" s="21"/>
      <c r="F386" s="21"/>
      <c r="G386" s="21"/>
      <c r="H386" s="46"/>
      <c r="I386" s="46"/>
      <c r="J386" s="46"/>
      <c r="K386" s="46"/>
      <c r="L386" s="46"/>
    </row>
    <row r="387" spans="1:12">
      <c r="A387" s="45"/>
      <c r="B387" s="46"/>
      <c r="C387" s="46"/>
      <c r="D387" s="47"/>
      <c r="E387" s="21"/>
      <c r="F387" s="21"/>
      <c r="G387" s="21"/>
      <c r="H387" s="46"/>
      <c r="I387" s="46"/>
      <c r="J387" s="46"/>
      <c r="K387" s="46"/>
      <c r="L387" s="46"/>
    </row>
    <row r="388" spans="1:12">
      <c r="A388" s="45"/>
      <c r="B388" s="46"/>
      <c r="C388" s="46"/>
      <c r="D388" s="47"/>
      <c r="E388" s="21"/>
      <c r="F388" s="21"/>
      <c r="G388" s="21"/>
      <c r="H388" s="46"/>
      <c r="I388" s="46"/>
      <c r="J388" s="46"/>
      <c r="K388" s="46"/>
      <c r="L388" s="46"/>
    </row>
    <row r="389" spans="1:12">
      <c r="A389" s="45"/>
      <c r="B389" s="46"/>
      <c r="C389" s="46"/>
      <c r="D389" s="47"/>
      <c r="E389" s="21"/>
      <c r="F389" s="21"/>
      <c r="G389" s="21"/>
      <c r="H389" s="46"/>
      <c r="I389" s="46"/>
      <c r="J389" s="46"/>
      <c r="K389" s="46"/>
      <c r="L389" s="46"/>
    </row>
    <row r="390" spans="1:12">
      <c r="A390" s="45"/>
      <c r="B390" s="46"/>
      <c r="C390" s="46"/>
      <c r="D390" s="47"/>
      <c r="E390" s="21"/>
      <c r="F390" s="21"/>
      <c r="G390" s="21"/>
      <c r="H390" s="46"/>
      <c r="I390" s="46"/>
      <c r="J390" s="46"/>
      <c r="K390" s="46"/>
      <c r="L390" s="46"/>
    </row>
    <row r="391" spans="1:12">
      <c r="A391" s="45"/>
      <c r="B391" s="46"/>
      <c r="C391" s="46"/>
      <c r="D391" s="47"/>
      <c r="E391" s="32"/>
      <c r="F391" s="21"/>
      <c r="G391" s="21"/>
      <c r="H391" s="46"/>
      <c r="I391" s="46"/>
      <c r="J391" s="46"/>
      <c r="K391" s="46"/>
      <c r="L391" s="46"/>
    </row>
    <row r="392" spans="1:12">
      <c r="A392" s="45"/>
      <c r="B392" s="46"/>
      <c r="C392" s="46"/>
      <c r="D392" s="47"/>
      <c r="E392" s="32"/>
      <c r="F392" s="21"/>
      <c r="G392" s="21"/>
      <c r="H392" s="46"/>
      <c r="I392" s="46"/>
      <c r="J392" s="46"/>
      <c r="K392" s="46"/>
      <c r="L392" s="46"/>
    </row>
    <row r="393" spans="1:12">
      <c r="A393" s="45"/>
      <c r="B393" s="46"/>
      <c r="C393" s="46"/>
      <c r="D393" s="47"/>
      <c r="E393" s="21"/>
      <c r="F393" s="21"/>
      <c r="G393" s="21"/>
      <c r="H393" s="46"/>
      <c r="I393" s="46"/>
      <c r="J393" s="46"/>
      <c r="K393" s="46"/>
      <c r="L393" s="46"/>
    </row>
    <row r="394" spans="1:12">
      <c r="A394" s="45"/>
      <c r="B394" s="46"/>
      <c r="C394" s="46"/>
      <c r="D394" s="47"/>
      <c r="E394" s="21"/>
      <c r="F394" s="21"/>
      <c r="G394" s="21"/>
      <c r="H394" s="46"/>
      <c r="I394" s="46"/>
      <c r="J394" s="46"/>
      <c r="K394" s="46"/>
      <c r="L394" s="46"/>
    </row>
    <row r="395" spans="1:12">
      <c r="A395" s="45"/>
      <c r="B395" s="46"/>
      <c r="C395" s="46"/>
      <c r="D395" s="47"/>
      <c r="E395" s="21"/>
      <c r="F395" s="21"/>
      <c r="G395" s="21"/>
      <c r="H395" s="46"/>
      <c r="I395" s="46"/>
      <c r="J395" s="46"/>
      <c r="K395" s="46"/>
      <c r="L395" s="46"/>
    </row>
    <row r="396" spans="1:12">
      <c r="A396" s="45"/>
      <c r="B396" s="46"/>
      <c r="C396" s="46"/>
      <c r="D396" s="47"/>
      <c r="E396" s="21"/>
      <c r="F396" s="21"/>
      <c r="G396" s="21"/>
      <c r="H396" s="46"/>
      <c r="I396" s="46"/>
      <c r="J396" s="46"/>
      <c r="K396" s="46"/>
      <c r="L396" s="46"/>
    </row>
    <row r="397" spans="1:12">
      <c r="A397" s="45"/>
      <c r="B397" s="46"/>
      <c r="C397" s="46"/>
      <c r="D397" s="47"/>
      <c r="E397" s="21"/>
      <c r="F397" s="21"/>
      <c r="G397" s="21"/>
      <c r="H397" s="46"/>
      <c r="I397" s="46"/>
      <c r="J397" s="46"/>
      <c r="K397" s="46"/>
      <c r="L397" s="46"/>
    </row>
    <row r="398" spans="1:12">
      <c r="A398" s="45"/>
      <c r="B398" s="46"/>
      <c r="C398" s="46"/>
      <c r="D398" s="47"/>
      <c r="E398" s="21"/>
      <c r="F398" s="21"/>
      <c r="G398" s="21"/>
      <c r="H398" s="46"/>
      <c r="I398" s="46"/>
      <c r="J398" s="46"/>
      <c r="K398" s="46"/>
      <c r="L398" s="46"/>
    </row>
    <row r="399" spans="1:12">
      <c r="A399" s="45"/>
      <c r="B399" s="46"/>
      <c r="C399" s="46"/>
      <c r="D399" s="47"/>
      <c r="E399" s="21"/>
      <c r="F399" s="21"/>
      <c r="G399" s="21"/>
      <c r="H399" s="46"/>
      <c r="I399" s="46"/>
      <c r="J399" s="46"/>
      <c r="K399" s="46"/>
      <c r="L399" s="46"/>
    </row>
    <row r="400" spans="1:12">
      <c r="A400" s="45"/>
      <c r="B400" s="46"/>
      <c r="C400" s="46"/>
      <c r="D400" s="47"/>
      <c r="E400" s="21"/>
      <c r="F400" s="21"/>
      <c r="G400" s="21"/>
      <c r="H400" s="46"/>
      <c r="I400" s="46"/>
      <c r="J400" s="46"/>
      <c r="K400" s="46"/>
      <c r="L400" s="46"/>
    </row>
    <row r="401" spans="1:12">
      <c r="A401" s="45"/>
      <c r="B401" s="46"/>
      <c r="C401" s="46"/>
      <c r="D401" s="47"/>
      <c r="E401" s="21"/>
      <c r="F401" s="21"/>
      <c r="G401" s="21"/>
      <c r="H401" s="46"/>
      <c r="I401" s="46"/>
      <c r="J401" s="46"/>
      <c r="K401" s="46"/>
      <c r="L401" s="46"/>
    </row>
    <row r="402" spans="1:12">
      <c r="A402" s="45"/>
      <c r="B402" s="46"/>
      <c r="C402" s="46"/>
      <c r="D402" s="47"/>
      <c r="E402" s="21"/>
      <c r="F402" s="21"/>
      <c r="G402" s="21"/>
      <c r="H402" s="46"/>
      <c r="I402" s="46"/>
      <c r="J402" s="46"/>
      <c r="K402" s="46"/>
      <c r="L402" s="46"/>
    </row>
    <row r="403" spans="1:12">
      <c r="A403" s="45"/>
      <c r="B403" s="46"/>
      <c r="C403" s="46"/>
      <c r="D403" s="47"/>
      <c r="E403" s="32"/>
      <c r="F403" s="21"/>
      <c r="G403" s="21"/>
      <c r="H403" s="46"/>
      <c r="I403" s="46"/>
      <c r="J403" s="46"/>
      <c r="K403" s="46"/>
      <c r="L403" s="46"/>
    </row>
    <row r="404" spans="1:12">
      <c r="A404" s="45"/>
      <c r="B404" s="46"/>
      <c r="C404" s="46"/>
      <c r="D404" s="47"/>
      <c r="E404" s="32"/>
      <c r="F404" s="21"/>
      <c r="G404" s="21"/>
      <c r="H404" s="46"/>
      <c r="I404" s="46"/>
      <c r="J404" s="46"/>
      <c r="K404" s="46"/>
      <c r="L404" s="46"/>
    </row>
    <row r="405" spans="1:12">
      <c r="A405" s="45"/>
      <c r="B405" s="46"/>
      <c r="C405" s="46"/>
      <c r="D405" s="47"/>
      <c r="E405" s="21"/>
      <c r="F405" s="21"/>
      <c r="G405" s="21"/>
      <c r="H405" s="46"/>
      <c r="I405" s="46"/>
      <c r="J405" s="46"/>
      <c r="K405" s="46"/>
      <c r="L405" s="46"/>
    </row>
    <row r="406" spans="1:12">
      <c r="A406" s="45"/>
      <c r="B406" s="46"/>
      <c r="C406" s="46"/>
      <c r="D406" s="47"/>
      <c r="E406" s="21"/>
      <c r="F406" s="21"/>
      <c r="G406" s="21"/>
      <c r="H406" s="46"/>
      <c r="I406" s="46"/>
      <c r="J406" s="46"/>
      <c r="K406" s="46"/>
      <c r="L406" s="46"/>
    </row>
    <row r="407" spans="1:12">
      <c r="A407" s="45"/>
      <c r="B407" s="46"/>
      <c r="C407" s="46"/>
      <c r="D407" s="47"/>
      <c r="E407" s="21"/>
      <c r="F407" s="21"/>
      <c r="G407" s="21"/>
      <c r="H407" s="46"/>
      <c r="I407" s="46"/>
      <c r="J407" s="46"/>
      <c r="K407" s="46"/>
      <c r="L407" s="46"/>
    </row>
    <row r="408" spans="1:12">
      <c r="A408" s="45"/>
      <c r="B408" s="46"/>
      <c r="C408" s="46"/>
      <c r="D408" s="47"/>
      <c r="E408" s="21"/>
      <c r="F408" s="21"/>
      <c r="G408" s="21"/>
      <c r="H408" s="46"/>
      <c r="I408" s="46"/>
      <c r="J408" s="46"/>
      <c r="K408" s="46"/>
      <c r="L408" s="46"/>
    </row>
    <row r="409" spans="1:12">
      <c r="A409" s="45"/>
      <c r="B409" s="46"/>
      <c r="C409" s="46"/>
      <c r="D409" s="47"/>
      <c r="E409" s="21"/>
      <c r="F409" s="21"/>
      <c r="G409" s="21"/>
      <c r="H409" s="46"/>
      <c r="I409" s="46"/>
      <c r="J409" s="46"/>
      <c r="K409" s="46"/>
      <c r="L409" s="46"/>
    </row>
    <row r="410" spans="1:12">
      <c r="A410" s="45"/>
      <c r="B410" s="46"/>
      <c r="C410" s="46"/>
      <c r="D410" s="47"/>
      <c r="E410" s="21"/>
      <c r="F410" s="21"/>
      <c r="G410" s="21"/>
      <c r="H410" s="46"/>
      <c r="I410" s="46"/>
      <c r="J410" s="46"/>
      <c r="K410" s="46"/>
      <c r="L410" s="46"/>
    </row>
    <row r="411" spans="1:12">
      <c r="A411" s="45"/>
      <c r="B411" s="46"/>
      <c r="C411" s="46"/>
      <c r="D411" s="47"/>
      <c r="E411" s="21"/>
      <c r="F411" s="21"/>
      <c r="G411" s="21"/>
      <c r="H411" s="46"/>
      <c r="I411" s="46"/>
      <c r="J411" s="46"/>
      <c r="K411" s="46"/>
      <c r="L411" s="46"/>
    </row>
    <row r="412" spans="1:12">
      <c r="A412" s="45"/>
      <c r="B412" s="46"/>
      <c r="C412" s="46"/>
      <c r="D412" s="47"/>
      <c r="E412" s="21"/>
      <c r="F412" s="21"/>
      <c r="G412" s="21"/>
      <c r="H412" s="46"/>
      <c r="I412" s="46"/>
      <c r="J412" s="46"/>
      <c r="K412" s="46"/>
      <c r="L412" s="46"/>
    </row>
    <row r="413" spans="1:12">
      <c r="A413" s="45"/>
      <c r="B413" s="46"/>
      <c r="C413" s="46"/>
      <c r="D413" s="47"/>
      <c r="E413" s="21"/>
      <c r="F413" s="21"/>
      <c r="G413" s="21"/>
      <c r="H413" s="46"/>
      <c r="I413" s="46"/>
      <c r="J413" s="46"/>
      <c r="K413" s="46"/>
      <c r="L413" s="46"/>
    </row>
    <row r="414" spans="1:12">
      <c r="A414" s="45"/>
      <c r="B414" s="46"/>
      <c r="C414" s="46"/>
      <c r="D414" s="47"/>
      <c r="E414" s="21"/>
      <c r="F414" s="21"/>
      <c r="G414" s="21"/>
      <c r="H414" s="46"/>
      <c r="I414" s="46"/>
      <c r="J414" s="46"/>
      <c r="K414" s="46"/>
      <c r="L414" s="46"/>
    </row>
    <row r="415" spans="1:12">
      <c r="A415" s="45"/>
      <c r="B415" s="46"/>
      <c r="C415" s="46"/>
      <c r="D415" s="47"/>
      <c r="E415" s="32"/>
      <c r="F415" s="21"/>
      <c r="G415" s="21"/>
      <c r="H415" s="46"/>
      <c r="I415" s="46"/>
      <c r="J415" s="46"/>
      <c r="K415" s="46"/>
      <c r="L415" s="46"/>
    </row>
    <row r="416" spans="1:12">
      <c r="A416" s="45"/>
      <c r="B416" s="46"/>
      <c r="C416" s="46"/>
      <c r="D416" s="47"/>
      <c r="E416" s="32"/>
      <c r="F416" s="21"/>
      <c r="G416" s="21"/>
      <c r="H416" s="46"/>
      <c r="I416" s="46"/>
      <c r="J416" s="46"/>
      <c r="K416" s="46"/>
      <c r="L416" s="46"/>
    </row>
    <row r="417" spans="1:12">
      <c r="A417" s="45"/>
      <c r="B417" s="46"/>
      <c r="C417" s="46"/>
      <c r="D417" s="47"/>
      <c r="E417" s="21"/>
      <c r="F417" s="21"/>
      <c r="G417" s="21"/>
      <c r="H417" s="46"/>
      <c r="I417" s="46"/>
      <c r="J417" s="46"/>
      <c r="K417" s="46"/>
      <c r="L417" s="46"/>
    </row>
    <row r="418" spans="1:12">
      <c r="A418" s="45"/>
      <c r="B418" s="46"/>
      <c r="C418" s="46"/>
      <c r="D418" s="47"/>
      <c r="E418" s="21"/>
      <c r="F418" s="21"/>
      <c r="G418" s="21"/>
      <c r="H418" s="46"/>
      <c r="I418" s="46"/>
      <c r="J418" s="46"/>
      <c r="K418" s="46"/>
      <c r="L418" s="46"/>
    </row>
    <row r="419" spans="1:12">
      <c r="A419" s="45"/>
      <c r="B419" s="46"/>
      <c r="C419" s="46"/>
      <c r="D419" s="47"/>
      <c r="E419" s="21"/>
      <c r="F419" s="21"/>
      <c r="G419" s="21"/>
      <c r="H419" s="46"/>
      <c r="I419" s="46"/>
      <c r="J419" s="46"/>
      <c r="K419" s="46"/>
      <c r="L419" s="46"/>
    </row>
    <row r="420" spans="1:12">
      <c r="A420" s="45"/>
      <c r="B420" s="46"/>
      <c r="C420" s="46"/>
      <c r="D420" s="47"/>
      <c r="E420" s="21"/>
      <c r="F420" s="21"/>
      <c r="G420" s="21"/>
      <c r="H420" s="46"/>
      <c r="I420" s="46"/>
      <c r="J420" s="46"/>
      <c r="K420" s="46"/>
      <c r="L420" s="46"/>
    </row>
    <row r="421" spans="1:12">
      <c r="A421" s="45"/>
      <c r="B421" s="46"/>
      <c r="C421" s="46"/>
      <c r="D421" s="47"/>
      <c r="E421" s="21"/>
      <c r="F421" s="21"/>
      <c r="G421" s="21"/>
      <c r="H421" s="46"/>
      <c r="I421" s="46"/>
      <c r="J421" s="46"/>
      <c r="K421" s="46"/>
      <c r="L421" s="46"/>
    </row>
    <row r="422" spans="1:12">
      <c r="A422" s="45"/>
      <c r="B422" s="46"/>
      <c r="C422" s="46"/>
      <c r="D422" s="47"/>
      <c r="E422" s="21"/>
      <c r="F422" s="21"/>
      <c r="G422" s="21"/>
      <c r="H422" s="46"/>
      <c r="I422" s="46"/>
      <c r="J422" s="46"/>
      <c r="K422" s="46"/>
      <c r="L422" s="46"/>
    </row>
    <row r="423" spans="1:12">
      <c r="A423" s="45"/>
      <c r="B423" s="46"/>
      <c r="C423" s="46"/>
      <c r="D423" s="47"/>
      <c r="E423" s="21"/>
      <c r="F423" s="21"/>
      <c r="G423" s="21"/>
      <c r="H423" s="46"/>
      <c r="I423" s="46"/>
      <c r="J423" s="46"/>
      <c r="K423" s="46"/>
      <c r="L423" s="46"/>
    </row>
    <row r="424" spans="1:12">
      <c r="A424" s="45"/>
      <c r="B424" s="46"/>
      <c r="C424" s="46"/>
      <c r="D424" s="47"/>
      <c r="E424" s="21"/>
      <c r="F424" s="21"/>
      <c r="G424" s="21"/>
      <c r="H424" s="46"/>
      <c r="I424" s="46"/>
      <c r="J424" s="46"/>
      <c r="K424" s="46"/>
      <c r="L424" s="46"/>
    </row>
    <row r="425" spans="1:12">
      <c r="A425" s="45"/>
      <c r="B425" s="46"/>
      <c r="C425" s="46"/>
      <c r="D425" s="47"/>
      <c r="E425" s="21"/>
      <c r="F425" s="21"/>
      <c r="G425" s="21"/>
      <c r="H425" s="46"/>
      <c r="I425" s="46"/>
      <c r="J425" s="46"/>
      <c r="K425" s="46"/>
      <c r="L425" s="46"/>
    </row>
    <row r="426" spans="1:12">
      <c r="A426" s="45"/>
      <c r="B426" s="46"/>
      <c r="C426" s="46"/>
      <c r="D426" s="47"/>
      <c r="E426" s="21"/>
      <c r="F426" s="21"/>
      <c r="G426" s="21"/>
      <c r="H426" s="46"/>
      <c r="I426" s="46"/>
      <c r="J426" s="46"/>
      <c r="K426" s="46"/>
      <c r="L426" s="46"/>
    </row>
    <row r="427" spans="1:12">
      <c r="A427" s="45"/>
      <c r="B427" s="46"/>
      <c r="C427" s="46"/>
      <c r="D427" s="47"/>
      <c r="E427" s="32"/>
      <c r="F427" s="21"/>
      <c r="G427" s="21"/>
      <c r="H427" s="46"/>
      <c r="I427" s="46"/>
      <c r="J427" s="46"/>
      <c r="K427" s="46"/>
      <c r="L427" s="46"/>
    </row>
    <row r="428" spans="1:12">
      <c r="A428" s="45"/>
      <c r="B428" s="46"/>
      <c r="C428" s="46"/>
      <c r="D428" s="47"/>
      <c r="E428" s="32"/>
      <c r="F428" s="21"/>
      <c r="G428" s="21"/>
      <c r="H428" s="46"/>
      <c r="I428" s="46"/>
      <c r="J428" s="46"/>
      <c r="K428" s="46"/>
      <c r="L428" s="46"/>
    </row>
    <row r="429" spans="1:12">
      <c r="A429" s="45"/>
      <c r="B429" s="46"/>
      <c r="C429" s="46"/>
      <c r="D429" s="47"/>
      <c r="E429" s="21"/>
      <c r="F429" s="21"/>
      <c r="G429" s="21"/>
      <c r="H429" s="46"/>
      <c r="I429" s="46"/>
      <c r="J429" s="46"/>
      <c r="K429" s="46"/>
      <c r="L429" s="46"/>
    </row>
    <row r="430" spans="1:12">
      <c r="A430" s="45"/>
      <c r="B430" s="46"/>
      <c r="C430" s="46"/>
      <c r="D430" s="47"/>
      <c r="E430" s="21"/>
      <c r="F430" s="21"/>
      <c r="G430" s="21"/>
      <c r="H430" s="46"/>
      <c r="I430" s="46"/>
      <c r="J430" s="46"/>
      <c r="K430" s="46"/>
      <c r="L430" s="46"/>
    </row>
    <row r="431" spans="1:12">
      <c r="A431" s="45"/>
      <c r="B431" s="46"/>
      <c r="C431" s="46"/>
      <c r="D431" s="47"/>
      <c r="E431" s="21"/>
      <c r="F431" s="21"/>
      <c r="G431" s="21"/>
      <c r="H431" s="46"/>
      <c r="I431" s="46"/>
      <c r="J431" s="46"/>
      <c r="K431" s="46"/>
      <c r="L431" s="46"/>
    </row>
    <row r="432" spans="1:12">
      <c r="A432" s="45"/>
      <c r="B432" s="46"/>
      <c r="C432" s="46"/>
      <c r="D432" s="47"/>
      <c r="E432" s="21"/>
      <c r="F432" s="21"/>
      <c r="G432" s="21"/>
      <c r="H432" s="46"/>
      <c r="I432" s="46"/>
      <c r="J432" s="46"/>
      <c r="K432" s="46"/>
      <c r="L432" s="46"/>
    </row>
    <row r="433" spans="1:12">
      <c r="A433" s="45"/>
      <c r="B433" s="46"/>
      <c r="C433" s="46"/>
      <c r="D433" s="47"/>
      <c r="E433" s="21"/>
      <c r="F433" s="21"/>
      <c r="G433" s="21"/>
      <c r="H433" s="46"/>
      <c r="I433" s="46"/>
      <c r="J433" s="46"/>
      <c r="K433" s="46"/>
      <c r="L433" s="46"/>
    </row>
    <row r="434" spans="1:12">
      <c r="A434" s="45"/>
      <c r="B434" s="46"/>
      <c r="C434" s="46"/>
      <c r="D434" s="47"/>
      <c r="E434" s="21"/>
      <c r="F434" s="21"/>
      <c r="G434" s="21"/>
      <c r="H434" s="46"/>
      <c r="I434" s="46"/>
      <c r="J434" s="46"/>
      <c r="K434" s="46"/>
      <c r="L434" s="46"/>
    </row>
    <row r="435" spans="1:12">
      <c r="A435" s="45"/>
      <c r="B435" s="46"/>
      <c r="C435" s="46"/>
      <c r="D435" s="47"/>
      <c r="E435" s="21"/>
      <c r="F435" s="21"/>
      <c r="G435" s="21"/>
      <c r="H435" s="46"/>
      <c r="I435" s="46"/>
      <c r="J435" s="46"/>
      <c r="K435" s="46"/>
      <c r="L435" s="46"/>
    </row>
    <row r="436" spans="1:12">
      <c r="A436" s="45"/>
      <c r="B436" s="46"/>
      <c r="C436" s="46"/>
      <c r="D436" s="47"/>
      <c r="E436" s="21"/>
      <c r="F436" s="21"/>
      <c r="G436" s="21"/>
      <c r="H436" s="46"/>
      <c r="I436" s="46"/>
      <c r="J436" s="46"/>
      <c r="K436" s="46"/>
      <c r="L436" s="46"/>
    </row>
    <row r="437" spans="1:12">
      <c r="A437" s="45"/>
      <c r="B437" s="46"/>
      <c r="C437" s="46"/>
      <c r="D437" s="47"/>
      <c r="E437" s="21"/>
      <c r="F437" s="21"/>
      <c r="G437" s="21"/>
      <c r="H437" s="46"/>
      <c r="I437" s="46"/>
      <c r="J437" s="46"/>
      <c r="K437" s="46"/>
      <c r="L437" s="46"/>
    </row>
    <row r="438" spans="1:12">
      <c r="A438" s="45"/>
      <c r="B438" s="46"/>
      <c r="C438" s="46"/>
      <c r="D438" s="47"/>
      <c r="E438" s="21"/>
      <c r="F438" s="21"/>
      <c r="G438" s="21"/>
      <c r="H438" s="46"/>
      <c r="I438" s="46"/>
      <c r="J438" s="46"/>
      <c r="K438" s="46"/>
      <c r="L438" s="46"/>
    </row>
    <row r="439" spans="1:12">
      <c r="A439" s="45"/>
      <c r="B439" s="46"/>
      <c r="C439" s="46"/>
      <c r="D439" s="47"/>
      <c r="E439" s="32"/>
      <c r="F439" s="21"/>
      <c r="G439" s="21"/>
      <c r="H439" s="46"/>
      <c r="I439" s="46"/>
      <c r="J439" s="46"/>
      <c r="K439" s="46"/>
      <c r="L439" s="46"/>
    </row>
    <row r="440" spans="1:12">
      <c r="A440" s="45"/>
      <c r="B440" s="46"/>
      <c r="C440" s="46"/>
      <c r="D440" s="47"/>
      <c r="E440" s="32"/>
      <c r="F440" s="21"/>
      <c r="G440" s="21"/>
      <c r="H440" s="46"/>
      <c r="I440" s="46"/>
      <c r="J440" s="46"/>
      <c r="K440" s="46"/>
      <c r="L440" s="46"/>
    </row>
    <row r="441" spans="1:12">
      <c r="A441" s="45"/>
      <c r="B441" s="46"/>
      <c r="C441" s="46"/>
      <c r="D441" s="47"/>
      <c r="E441" s="21"/>
      <c r="F441" s="21"/>
      <c r="G441" s="21"/>
      <c r="H441" s="46"/>
      <c r="I441" s="46"/>
      <c r="J441" s="46"/>
      <c r="K441" s="46"/>
      <c r="L441" s="46"/>
    </row>
    <row r="442" spans="1:12">
      <c r="A442" s="45"/>
      <c r="B442" s="46"/>
      <c r="C442" s="46"/>
      <c r="D442" s="47"/>
      <c r="E442" s="21"/>
      <c r="F442" s="21"/>
      <c r="G442" s="21"/>
      <c r="H442" s="46"/>
      <c r="I442" s="46"/>
      <c r="J442" s="46"/>
      <c r="K442" s="46"/>
      <c r="L442" s="46"/>
    </row>
    <row r="443" spans="1:12">
      <c r="A443" s="45"/>
      <c r="B443" s="46"/>
      <c r="C443" s="46"/>
      <c r="D443" s="47"/>
      <c r="E443" s="21"/>
      <c r="F443" s="21"/>
      <c r="G443" s="21"/>
      <c r="H443" s="46"/>
      <c r="I443" s="46"/>
      <c r="J443" s="46"/>
      <c r="K443" s="46"/>
      <c r="L443" s="46"/>
    </row>
    <row r="444" spans="1:12">
      <c r="A444" s="45"/>
      <c r="B444" s="46"/>
      <c r="C444" s="46"/>
      <c r="D444" s="47"/>
      <c r="E444" s="21"/>
      <c r="F444" s="21"/>
      <c r="G444" s="21"/>
      <c r="H444" s="46"/>
      <c r="I444" s="46"/>
      <c r="J444" s="46"/>
      <c r="K444" s="46"/>
      <c r="L444" s="46"/>
    </row>
    <row r="445" spans="1:12">
      <c r="A445" s="45"/>
      <c r="B445" s="46"/>
      <c r="C445" s="46"/>
      <c r="D445" s="47"/>
      <c r="E445" s="21"/>
      <c r="F445" s="21"/>
      <c r="G445" s="21"/>
      <c r="H445" s="46"/>
      <c r="I445" s="46"/>
      <c r="J445" s="46"/>
      <c r="K445" s="46"/>
      <c r="L445" s="46"/>
    </row>
    <row r="446" spans="1:12">
      <c r="A446" s="45"/>
      <c r="B446" s="46"/>
      <c r="C446" s="46"/>
      <c r="D446" s="47"/>
      <c r="E446" s="21"/>
      <c r="F446" s="21"/>
      <c r="G446" s="21"/>
      <c r="H446" s="46"/>
      <c r="I446" s="46"/>
      <c r="J446" s="46"/>
      <c r="K446" s="46"/>
      <c r="L446" s="46"/>
    </row>
    <row r="447" spans="1:12">
      <c r="A447" s="45"/>
      <c r="B447" s="46"/>
      <c r="C447" s="46"/>
      <c r="D447" s="47"/>
      <c r="E447" s="21"/>
      <c r="F447" s="21"/>
      <c r="G447" s="21"/>
      <c r="H447" s="46"/>
      <c r="I447" s="46"/>
      <c r="J447" s="46"/>
      <c r="K447" s="46"/>
      <c r="L447" s="46"/>
    </row>
    <row r="448" spans="1:12">
      <c r="A448" s="45"/>
      <c r="B448" s="46"/>
      <c r="C448" s="46"/>
      <c r="D448" s="47"/>
      <c r="E448" s="21"/>
      <c r="F448" s="21"/>
      <c r="G448" s="21"/>
      <c r="H448" s="46"/>
      <c r="I448" s="46"/>
      <c r="J448" s="46"/>
      <c r="K448" s="46"/>
      <c r="L448" s="46"/>
    </row>
    <row r="449" spans="1:12">
      <c r="A449" s="45"/>
      <c r="B449" s="46"/>
      <c r="C449" s="46"/>
      <c r="D449" s="47"/>
      <c r="E449" s="21"/>
      <c r="F449" s="21"/>
      <c r="G449" s="21"/>
      <c r="H449" s="46"/>
      <c r="I449" s="46"/>
      <c r="J449" s="46"/>
      <c r="K449" s="46"/>
      <c r="L449" s="46"/>
    </row>
    <row r="450" spans="1:12">
      <c r="A450" s="45"/>
      <c r="B450" s="46"/>
      <c r="C450" s="46"/>
      <c r="D450" s="47"/>
      <c r="E450" s="21"/>
      <c r="F450" s="21"/>
      <c r="G450" s="21"/>
      <c r="H450" s="46"/>
      <c r="I450" s="46"/>
      <c r="J450" s="46"/>
      <c r="K450" s="46"/>
      <c r="L450" s="46"/>
    </row>
    <row r="451" spans="1:12">
      <c r="A451" s="45"/>
      <c r="B451" s="46"/>
      <c r="C451" s="46"/>
      <c r="D451" s="47"/>
      <c r="E451" s="32"/>
      <c r="F451" s="21"/>
      <c r="G451" s="21"/>
      <c r="H451" s="46"/>
      <c r="I451" s="46"/>
      <c r="J451" s="46"/>
      <c r="K451" s="46"/>
      <c r="L451" s="46"/>
    </row>
    <row r="452" spans="1:12">
      <c r="A452" s="45"/>
      <c r="B452" s="46"/>
      <c r="C452" s="46"/>
      <c r="D452" s="47"/>
      <c r="E452" s="32"/>
      <c r="F452" s="21"/>
      <c r="G452" s="21"/>
      <c r="H452" s="46"/>
      <c r="I452" s="46"/>
      <c r="J452" s="46"/>
      <c r="K452" s="46"/>
      <c r="L452" s="46"/>
    </row>
    <row r="453" spans="1:12">
      <c r="A453" s="45"/>
      <c r="B453" s="46"/>
      <c r="C453" s="46"/>
      <c r="D453" s="47"/>
      <c r="E453" s="21"/>
      <c r="F453" s="21"/>
      <c r="G453" s="21"/>
      <c r="H453" s="46"/>
      <c r="I453" s="46"/>
      <c r="J453" s="46"/>
      <c r="K453" s="46"/>
      <c r="L453" s="46"/>
    </row>
    <row r="454" spans="1:12">
      <c r="A454" s="45"/>
      <c r="B454" s="46"/>
      <c r="C454" s="46"/>
      <c r="D454" s="47"/>
      <c r="E454" s="21"/>
      <c r="F454" s="21"/>
      <c r="G454" s="21"/>
      <c r="H454" s="46"/>
      <c r="I454" s="46"/>
      <c r="J454" s="46"/>
      <c r="K454" s="46"/>
      <c r="L454" s="46"/>
    </row>
    <row r="455" spans="1:12">
      <c r="A455" s="45"/>
      <c r="B455" s="46"/>
      <c r="C455" s="46"/>
      <c r="D455" s="47"/>
      <c r="E455" s="21"/>
      <c r="F455" s="21"/>
      <c r="G455" s="21"/>
      <c r="H455" s="46"/>
      <c r="I455" s="46"/>
      <c r="J455" s="46"/>
      <c r="K455" s="46"/>
      <c r="L455" s="46"/>
    </row>
    <row r="456" spans="1:12">
      <c r="A456" s="45"/>
      <c r="B456" s="46"/>
      <c r="C456" s="46"/>
      <c r="D456" s="47"/>
      <c r="E456" s="21"/>
      <c r="F456" s="21"/>
      <c r="G456" s="21"/>
      <c r="H456" s="46"/>
      <c r="I456" s="46"/>
      <c r="J456" s="46"/>
      <c r="K456" s="46"/>
      <c r="L456" s="46"/>
    </row>
    <row r="457" spans="1:12">
      <c r="A457" s="45"/>
      <c r="B457" s="46"/>
      <c r="C457" s="46"/>
      <c r="D457" s="47"/>
      <c r="E457" s="21"/>
      <c r="F457" s="21"/>
      <c r="G457" s="21"/>
      <c r="H457" s="46"/>
      <c r="I457" s="46"/>
      <c r="J457" s="46"/>
      <c r="K457" s="46"/>
      <c r="L457" s="46"/>
    </row>
    <row r="458" spans="1:12">
      <c r="A458" s="45"/>
      <c r="B458" s="46"/>
      <c r="C458" s="46"/>
      <c r="D458" s="47"/>
      <c r="E458" s="21"/>
      <c r="F458" s="21"/>
      <c r="G458" s="21"/>
      <c r="H458" s="46"/>
      <c r="I458" s="46"/>
      <c r="J458" s="46"/>
      <c r="K458" s="46"/>
      <c r="L458" s="46"/>
    </row>
    <row r="459" spans="1:12">
      <c r="A459" s="45"/>
      <c r="B459" s="46"/>
      <c r="C459" s="46"/>
      <c r="D459" s="47"/>
      <c r="E459" s="21"/>
      <c r="F459" s="21"/>
      <c r="G459" s="21"/>
      <c r="H459" s="46"/>
      <c r="I459" s="46"/>
      <c r="J459" s="46"/>
      <c r="K459" s="46"/>
      <c r="L459" s="46"/>
    </row>
    <row r="460" spans="1:12">
      <c r="A460" s="45"/>
      <c r="B460" s="46"/>
      <c r="C460" s="46"/>
      <c r="D460" s="47"/>
      <c r="E460" s="21"/>
      <c r="F460" s="21"/>
      <c r="G460" s="21"/>
      <c r="H460" s="46"/>
      <c r="I460" s="46"/>
      <c r="J460" s="46"/>
      <c r="K460" s="46"/>
      <c r="L460" s="46"/>
    </row>
    <row r="461" spans="1:12">
      <c r="A461" s="45"/>
      <c r="B461" s="46"/>
      <c r="C461" s="46"/>
      <c r="D461" s="47"/>
      <c r="E461" s="21"/>
      <c r="F461" s="21"/>
      <c r="G461" s="21"/>
      <c r="H461" s="46"/>
      <c r="I461" s="46"/>
      <c r="J461" s="46"/>
      <c r="K461" s="46"/>
      <c r="L461" s="46"/>
    </row>
    <row r="462" spans="1:12">
      <c r="A462" s="45"/>
      <c r="B462" s="46"/>
      <c r="C462" s="46"/>
      <c r="D462" s="47"/>
      <c r="E462" s="21"/>
      <c r="F462" s="21"/>
      <c r="G462" s="21"/>
      <c r="H462" s="46"/>
      <c r="I462" s="46"/>
      <c r="J462" s="46"/>
      <c r="K462" s="46"/>
      <c r="L462" s="46"/>
    </row>
    <row r="463" spans="1:12">
      <c r="A463" s="45"/>
      <c r="B463" s="46"/>
      <c r="C463" s="46"/>
      <c r="D463" s="47"/>
      <c r="E463" s="32"/>
      <c r="F463" s="21"/>
      <c r="G463" s="21"/>
      <c r="H463" s="46"/>
      <c r="I463" s="46"/>
      <c r="J463" s="46"/>
      <c r="K463" s="46"/>
      <c r="L463" s="46"/>
    </row>
    <row r="464" spans="1:12">
      <c r="A464" s="45"/>
      <c r="B464" s="46"/>
      <c r="C464" s="46"/>
      <c r="D464" s="47"/>
      <c r="E464" s="32"/>
      <c r="F464" s="21"/>
      <c r="G464" s="21"/>
      <c r="H464" s="46"/>
      <c r="I464" s="46"/>
      <c r="J464" s="46"/>
      <c r="K464" s="46"/>
      <c r="L464" s="46"/>
    </row>
    <row r="465" spans="1:12">
      <c r="A465" s="45"/>
      <c r="B465" s="46"/>
      <c r="C465" s="46"/>
      <c r="D465" s="47"/>
      <c r="E465" s="21"/>
      <c r="F465" s="21"/>
      <c r="G465" s="21"/>
      <c r="H465" s="46"/>
      <c r="I465" s="46"/>
      <c r="J465" s="46"/>
      <c r="K465" s="46"/>
      <c r="L465" s="46"/>
    </row>
    <row r="466" spans="1:12">
      <c r="A466" s="45"/>
      <c r="B466" s="46"/>
      <c r="C466" s="46"/>
      <c r="D466" s="47"/>
      <c r="E466" s="21"/>
      <c r="F466" s="21"/>
      <c r="G466" s="21"/>
      <c r="H466" s="46"/>
      <c r="I466" s="46"/>
      <c r="J466" s="46"/>
      <c r="K466" s="46"/>
      <c r="L466" s="46"/>
    </row>
    <row r="467" spans="1:12">
      <c r="A467" s="45"/>
      <c r="B467" s="46"/>
      <c r="C467" s="46"/>
      <c r="D467" s="47"/>
      <c r="E467" s="21"/>
      <c r="F467" s="21"/>
      <c r="G467" s="21"/>
      <c r="H467" s="46"/>
      <c r="I467" s="46"/>
      <c r="J467" s="46"/>
      <c r="K467" s="46"/>
      <c r="L467" s="46"/>
    </row>
    <row r="468" spans="1:12">
      <c r="A468" s="45"/>
      <c r="B468" s="46"/>
      <c r="C468" s="46"/>
      <c r="D468" s="47"/>
      <c r="E468" s="21"/>
      <c r="F468" s="21"/>
      <c r="G468" s="21"/>
      <c r="H468" s="46"/>
      <c r="I468" s="46"/>
      <c r="J468" s="46"/>
      <c r="K468" s="46"/>
      <c r="L468" s="46"/>
    </row>
    <row r="469" spans="1:12">
      <c r="A469" s="45"/>
      <c r="B469" s="46"/>
      <c r="C469" s="46"/>
      <c r="D469" s="47"/>
      <c r="E469" s="21"/>
      <c r="F469" s="21"/>
      <c r="G469" s="21"/>
      <c r="H469" s="46"/>
      <c r="I469" s="46"/>
      <c r="J469" s="46"/>
      <c r="K469" s="46"/>
      <c r="L469" s="46"/>
    </row>
    <row r="470" spans="1:12">
      <c r="A470" s="45"/>
      <c r="B470" s="46"/>
      <c r="C470" s="46"/>
      <c r="D470" s="47"/>
      <c r="E470" s="21"/>
      <c r="F470" s="21"/>
      <c r="G470" s="21"/>
      <c r="H470" s="46"/>
      <c r="I470" s="46"/>
      <c r="J470" s="46"/>
      <c r="K470" s="46"/>
      <c r="L470" s="46"/>
    </row>
    <row r="471" spans="1:12">
      <c r="A471" s="45"/>
      <c r="B471" s="46"/>
      <c r="C471" s="46"/>
      <c r="D471" s="47"/>
      <c r="E471" s="21"/>
      <c r="F471" s="21"/>
      <c r="G471" s="21"/>
      <c r="H471" s="46"/>
      <c r="I471" s="46"/>
      <c r="J471" s="46"/>
      <c r="K471" s="46"/>
      <c r="L471" s="46"/>
    </row>
    <row r="472" spans="1:12">
      <c r="A472" s="45"/>
      <c r="B472" s="46"/>
      <c r="C472" s="46"/>
      <c r="D472" s="47"/>
      <c r="E472" s="21"/>
      <c r="F472" s="21"/>
      <c r="G472" s="21"/>
      <c r="H472" s="46"/>
      <c r="I472" s="46"/>
      <c r="J472" s="46"/>
      <c r="K472" s="46"/>
      <c r="L472" s="46"/>
    </row>
    <row r="473" spans="1:12">
      <c r="A473" s="45"/>
      <c r="B473" s="46"/>
      <c r="C473" s="46"/>
      <c r="D473" s="47"/>
      <c r="E473" s="21"/>
      <c r="F473" s="21"/>
      <c r="G473" s="21"/>
      <c r="H473" s="46"/>
      <c r="I473" s="46"/>
      <c r="J473" s="46"/>
      <c r="K473" s="46"/>
      <c r="L473" s="46"/>
    </row>
    <row r="474" spans="1:12">
      <c r="A474" s="45"/>
      <c r="B474" s="46"/>
      <c r="C474" s="46"/>
      <c r="D474" s="47"/>
      <c r="E474" s="21"/>
      <c r="F474" s="21"/>
      <c r="G474" s="21"/>
      <c r="H474" s="46"/>
      <c r="I474" s="46"/>
      <c r="J474" s="46"/>
      <c r="K474" s="46"/>
      <c r="L474" s="46"/>
    </row>
    <row r="475" spans="1:12">
      <c r="A475" s="45"/>
      <c r="B475" s="46"/>
      <c r="C475" s="46"/>
      <c r="D475" s="47"/>
      <c r="E475" s="32"/>
      <c r="F475" s="21"/>
      <c r="G475" s="21"/>
      <c r="H475" s="46"/>
      <c r="I475" s="46"/>
      <c r="J475" s="46"/>
      <c r="K475" s="46"/>
      <c r="L475" s="46"/>
    </row>
    <row r="476" spans="1:12">
      <c r="A476" s="45"/>
      <c r="B476" s="46"/>
      <c r="C476" s="46"/>
      <c r="D476" s="47"/>
      <c r="E476" s="32"/>
      <c r="F476" s="21"/>
      <c r="G476" s="21"/>
      <c r="H476" s="46"/>
      <c r="I476" s="46"/>
      <c r="J476" s="46"/>
      <c r="K476" s="46"/>
      <c r="L476" s="46"/>
    </row>
    <row r="477" spans="1:12">
      <c r="A477" s="45"/>
      <c r="B477" s="46"/>
      <c r="C477" s="46"/>
      <c r="D477" s="47"/>
      <c r="E477" s="21"/>
      <c r="F477" s="21"/>
      <c r="G477" s="21"/>
      <c r="H477" s="46"/>
      <c r="I477" s="46"/>
      <c r="J477" s="46"/>
      <c r="K477" s="46"/>
      <c r="L477" s="46"/>
    </row>
    <row r="478" spans="1:12">
      <c r="A478" s="45"/>
      <c r="B478" s="46"/>
      <c r="C478" s="46"/>
      <c r="D478" s="47"/>
      <c r="E478" s="21"/>
      <c r="F478" s="21"/>
      <c r="G478" s="21"/>
      <c r="H478" s="46"/>
      <c r="I478" s="46"/>
      <c r="J478" s="46"/>
      <c r="K478" s="46"/>
      <c r="L478" s="46"/>
    </row>
    <row r="479" spans="1:12">
      <c r="A479" s="45"/>
      <c r="B479" s="46"/>
      <c r="C479" s="46"/>
      <c r="D479" s="47"/>
      <c r="E479" s="21"/>
      <c r="F479" s="21"/>
      <c r="G479" s="21"/>
      <c r="H479" s="46"/>
      <c r="I479" s="46"/>
      <c r="J479" s="46"/>
      <c r="K479" s="46"/>
      <c r="L479" s="46"/>
    </row>
    <row r="480" spans="1:12">
      <c r="A480" s="45"/>
      <c r="B480" s="46"/>
      <c r="C480" s="46"/>
      <c r="D480" s="47"/>
      <c r="E480" s="21"/>
      <c r="F480" s="21"/>
      <c r="G480" s="21"/>
      <c r="H480" s="46"/>
      <c r="I480" s="46"/>
      <c r="J480" s="46"/>
      <c r="K480" s="46"/>
      <c r="L480" s="46"/>
    </row>
    <row r="481" spans="1:12">
      <c r="A481" s="45"/>
      <c r="B481" s="46"/>
      <c r="C481" s="46"/>
      <c r="D481" s="47"/>
      <c r="E481" s="21"/>
      <c r="F481" s="21"/>
      <c r="G481" s="21"/>
      <c r="H481" s="46"/>
      <c r="I481" s="46"/>
      <c r="J481" s="46"/>
      <c r="K481" s="46"/>
      <c r="L481" s="46"/>
    </row>
    <row r="482" spans="1:12">
      <c r="A482" s="45"/>
      <c r="B482" s="46"/>
      <c r="C482" s="46"/>
      <c r="D482" s="47"/>
      <c r="E482" s="21"/>
      <c r="F482" s="21"/>
      <c r="G482" s="21"/>
      <c r="H482" s="46"/>
      <c r="I482" s="46"/>
      <c r="J482" s="46"/>
      <c r="K482" s="46"/>
      <c r="L482" s="46"/>
    </row>
    <row r="483" spans="1:12">
      <c r="A483" s="45"/>
      <c r="B483" s="46"/>
      <c r="C483" s="46"/>
      <c r="D483" s="47"/>
      <c r="E483" s="21"/>
      <c r="F483" s="21"/>
      <c r="G483" s="21"/>
      <c r="H483" s="46"/>
      <c r="I483" s="46"/>
      <c r="J483" s="46"/>
      <c r="K483" s="46"/>
      <c r="L483" s="46"/>
    </row>
    <row r="484" spans="1:12">
      <c r="A484" s="45"/>
      <c r="B484" s="46"/>
      <c r="C484" s="46"/>
      <c r="D484" s="47"/>
      <c r="E484" s="21"/>
      <c r="F484" s="21"/>
      <c r="G484" s="21"/>
      <c r="H484" s="46"/>
      <c r="I484" s="46"/>
      <c r="J484" s="46"/>
      <c r="K484" s="46"/>
      <c r="L484" s="46"/>
    </row>
    <row r="485" spans="1:12">
      <c r="A485" s="45"/>
      <c r="B485" s="46"/>
      <c r="C485" s="46"/>
      <c r="D485" s="47"/>
      <c r="E485" s="21"/>
      <c r="F485" s="21"/>
      <c r="G485" s="21"/>
      <c r="H485" s="46"/>
      <c r="I485" s="46"/>
      <c r="J485" s="46"/>
      <c r="K485" s="46"/>
      <c r="L485" s="46"/>
    </row>
    <row r="486" spans="1:12">
      <c r="A486" s="45"/>
      <c r="B486" s="46"/>
      <c r="C486" s="46"/>
      <c r="D486" s="47"/>
      <c r="E486" s="21"/>
      <c r="F486" s="21"/>
      <c r="G486" s="21"/>
      <c r="H486" s="46"/>
      <c r="I486" s="46"/>
      <c r="J486" s="46"/>
      <c r="K486" s="46"/>
      <c r="L486" s="46"/>
    </row>
    <row r="487" spans="1:12">
      <c r="A487" s="45"/>
      <c r="B487" s="46"/>
      <c r="C487" s="46"/>
      <c r="D487" s="47"/>
      <c r="E487" s="32"/>
      <c r="F487" s="21"/>
      <c r="G487" s="21"/>
      <c r="H487" s="46"/>
      <c r="I487" s="46"/>
      <c r="J487" s="46"/>
      <c r="K487" s="46"/>
      <c r="L487" s="46"/>
    </row>
    <row r="488" spans="1:12">
      <c r="A488" s="45"/>
      <c r="B488" s="46"/>
      <c r="C488" s="46"/>
      <c r="D488" s="47"/>
      <c r="E488" s="32"/>
      <c r="F488" s="21"/>
      <c r="G488" s="21"/>
      <c r="H488" s="46"/>
      <c r="I488" s="46"/>
      <c r="J488" s="46"/>
      <c r="K488" s="46"/>
      <c r="L488" s="46"/>
    </row>
    <row r="489" spans="1:12">
      <c r="A489" s="45"/>
      <c r="B489" s="46"/>
      <c r="C489" s="46"/>
      <c r="D489" s="47"/>
      <c r="E489" s="21"/>
      <c r="F489" s="21"/>
      <c r="G489" s="21"/>
      <c r="H489" s="46"/>
      <c r="I489" s="46"/>
      <c r="J489" s="46"/>
      <c r="K489" s="46"/>
      <c r="L489" s="46"/>
    </row>
    <row r="490" spans="1:12">
      <c r="A490" s="45"/>
      <c r="B490" s="46"/>
      <c r="C490" s="46"/>
      <c r="D490" s="47"/>
      <c r="E490" s="21"/>
      <c r="F490" s="21"/>
      <c r="G490" s="21"/>
      <c r="H490" s="46"/>
      <c r="I490" s="46"/>
      <c r="J490" s="46"/>
      <c r="K490" s="46"/>
      <c r="L490" s="46"/>
    </row>
    <row r="491" spans="1:12">
      <c r="A491" s="45"/>
      <c r="B491" s="46"/>
      <c r="C491" s="46"/>
      <c r="D491" s="47"/>
      <c r="E491" s="21"/>
      <c r="F491" s="21"/>
      <c r="G491" s="21"/>
      <c r="H491" s="46"/>
      <c r="I491" s="46"/>
      <c r="J491" s="46"/>
      <c r="K491" s="46"/>
      <c r="L491" s="46"/>
    </row>
    <row r="492" spans="1:12">
      <c r="A492" s="45"/>
      <c r="B492" s="46"/>
      <c r="C492" s="46"/>
      <c r="D492" s="47"/>
      <c r="E492" s="21"/>
      <c r="F492" s="21"/>
      <c r="G492" s="21"/>
      <c r="H492" s="46"/>
      <c r="I492" s="46"/>
      <c r="J492" s="46"/>
      <c r="K492" s="46"/>
      <c r="L492" s="46"/>
    </row>
    <row r="493" spans="1:12">
      <c r="A493" s="45"/>
      <c r="B493" s="46"/>
      <c r="C493" s="46"/>
      <c r="D493" s="47"/>
      <c r="E493" s="21"/>
      <c r="F493" s="21"/>
      <c r="G493" s="21"/>
      <c r="H493" s="46"/>
      <c r="I493" s="46"/>
      <c r="J493" s="46"/>
      <c r="K493" s="46"/>
      <c r="L493" s="46"/>
    </row>
    <row r="494" spans="1:12">
      <c r="A494" s="45"/>
      <c r="B494" s="46"/>
      <c r="C494" s="46"/>
      <c r="D494" s="47"/>
      <c r="E494" s="21"/>
      <c r="F494" s="21"/>
      <c r="G494" s="21"/>
      <c r="H494" s="46"/>
      <c r="I494" s="46"/>
      <c r="J494" s="46"/>
      <c r="K494" s="46"/>
      <c r="L494" s="46"/>
    </row>
    <row r="495" spans="1:12">
      <c r="A495" s="45"/>
      <c r="B495" s="46"/>
      <c r="C495" s="46"/>
      <c r="D495" s="47"/>
      <c r="E495" s="21"/>
      <c r="F495" s="21"/>
      <c r="G495" s="21"/>
      <c r="H495" s="46"/>
      <c r="I495" s="46"/>
      <c r="J495" s="46"/>
      <c r="K495" s="46"/>
      <c r="L495" s="46"/>
    </row>
    <row r="496" spans="1:12">
      <c r="A496" s="45"/>
      <c r="B496" s="46"/>
      <c r="C496" s="46"/>
      <c r="D496" s="47"/>
      <c r="E496" s="21"/>
      <c r="F496" s="21"/>
      <c r="G496" s="21"/>
      <c r="H496" s="46"/>
      <c r="I496" s="46"/>
      <c r="J496" s="46"/>
      <c r="K496" s="46"/>
      <c r="L496" s="46"/>
    </row>
    <row r="497" spans="1:12">
      <c r="A497" s="45"/>
      <c r="B497" s="46"/>
      <c r="C497" s="46"/>
      <c r="D497" s="47"/>
      <c r="E497" s="21"/>
      <c r="F497" s="21"/>
      <c r="G497" s="21"/>
      <c r="H497" s="46"/>
      <c r="I497" s="46"/>
      <c r="J497" s="46"/>
      <c r="K497" s="46"/>
      <c r="L497" s="46"/>
    </row>
    <row r="498" spans="1:12">
      <c r="A498" s="45"/>
      <c r="B498" s="46"/>
      <c r="C498" s="46"/>
      <c r="D498" s="47"/>
      <c r="E498" s="21"/>
      <c r="F498" s="21"/>
      <c r="G498" s="21"/>
      <c r="H498" s="46"/>
      <c r="I498" s="46"/>
      <c r="J498" s="46"/>
      <c r="K498" s="46"/>
      <c r="L498" s="46"/>
    </row>
    <row r="499" spans="1:12">
      <c r="A499" s="45"/>
      <c r="B499" s="46"/>
      <c r="C499" s="46"/>
      <c r="D499" s="47"/>
      <c r="E499" s="32"/>
      <c r="F499" s="21"/>
      <c r="G499" s="21"/>
      <c r="H499" s="46"/>
      <c r="I499" s="46"/>
      <c r="J499" s="46"/>
      <c r="K499" s="46"/>
      <c r="L499" s="46"/>
    </row>
    <row r="500" spans="1:12">
      <c r="A500" s="45"/>
      <c r="B500" s="46"/>
      <c r="C500" s="46"/>
      <c r="D500" s="47"/>
      <c r="E500" s="32"/>
      <c r="F500" s="21"/>
      <c r="G500" s="21"/>
      <c r="H500" s="46"/>
      <c r="I500" s="46"/>
      <c r="J500" s="46"/>
      <c r="K500" s="46"/>
      <c r="L500" s="46"/>
    </row>
    <row r="501" spans="1:12">
      <c r="A501" s="45"/>
      <c r="B501" s="46"/>
      <c r="C501" s="46"/>
      <c r="D501" s="47"/>
      <c r="E501" s="21"/>
      <c r="F501" s="21"/>
      <c r="G501" s="21"/>
      <c r="H501" s="46"/>
      <c r="I501" s="46"/>
      <c r="J501" s="46"/>
      <c r="K501" s="46"/>
      <c r="L501" s="46"/>
    </row>
    <row r="502" spans="1:12">
      <c r="A502" s="45"/>
      <c r="B502" s="46"/>
      <c r="C502" s="46"/>
      <c r="D502" s="47"/>
      <c r="E502" s="21"/>
      <c r="F502" s="21"/>
      <c r="G502" s="21"/>
      <c r="H502" s="46"/>
      <c r="I502" s="46"/>
      <c r="J502" s="46"/>
      <c r="K502" s="46"/>
      <c r="L502" s="46"/>
    </row>
    <row r="503" spans="1:12">
      <c r="A503" s="45"/>
      <c r="B503" s="46"/>
      <c r="C503" s="46"/>
      <c r="D503" s="47"/>
      <c r="E503" s="21"/>
      <c r="F503" s="21"/>
      <c r="G503" s="21"/>
      <c r="H503" s="46"/>
      <c r="I503" s="46"/>
      <c r="J503" s="46"/>
      <c r="K503" s="46"/>
      <c r="L503" s="46"/>
    </row>
    <row r="504" spans="1:12">
      <c r="A504" s="45"/>
      <c r="B504" s="46"/>
      <c r="C504" s="46"/>
      <c r="D504" s="47"/>
      <c r="E504" s="21"/>
      <c r="F504" s="21"/>
      <c r="G504" s="21"/>
      <c r="H504" s="46"/>
      <c r="I504" s="46"/>
      <c r="J504" s="46"/>
      <c r="K504" s="46"/>
      <c r="L504" s="46"/>
    </row>
    <row r="505" spans="1:12">
      <c r="A505" s="45"/>
      <c r="B505" s="46"/>
      <c r="C505" s="46"/>
      <c r="D505" s="47"/>
      <c r="E505" s="21"/>
      <c r="F505" s="21"/>
      <c r="G505" s="21"/>
      <c r="H505" s="46"/>
      <c r="I505" s="46"/>
      <c r="J505" s="46"/>
      <c r="K505" s="46"/>
      <c r="L505" s="46"/>
    </row>
    <row r="506" spans="1:12">
      <c r="A506" s="45"/>
      <c r="B506" s="46"/>
      <c r="C506" s="46"/>
      <c r="D506" s="47"/>
      <c r="E506" s="21"/>
      <c r="F506" s="21"/>
      <c r="G506" s="21"/>
      <c r="H506" s="46"/>
      <c r="I506" s="46"/>
      <c r="J506" s="46"/>
      <c r="K506" s="46"/>
      <c r="L506" s="46"/>
    </row>
    <row r="507" spans="1:12">
      <c r="A507" s="45"/>
      <c r="B507" s="46"/>
      <c r="C507" s="46"/>
      <c r="D507" s="47"/>
      <c r="E507" s="21"/>
      <c r="F507" s="21"/>
      <c r="G507" s="21"/>
      <c r="H507" s="46"/>
      <c r="I507" s="46"/>
      <c r="J507" s="46"/>
      <c r="K507" s="46"/>
      <c r="L507" s="46"/>
    </row>
    <row r="508" spans="1:12">
      <c r="A508" s="45"/>
      <c r="B508" s="46"/>
      <c r="C508" s="46"/>
      <c r="D508" s="47"/>
      <c r="E508" s="21"/>
      <c r="F508" s="21"/>
      <c r="G508" s="21"/>
      <c r="H508" s="46"/>
      <c r="I508" s="46"/>
      <c r="J508" s="46"/>
      <c r="K508" s="46"/>
      <c r="L508" s="46"/>
    </row>
    <row r="509" spans="1:12">
      <c r="A509" s="45"/>
      <c r="B509" s="46"/>
      <c r="C509" s="46"/>
      <c r="D509" s="47"/>
      <c r="E509" s="21"/>
      <c r="F509" s="21"/>
      <c r="G509" s="21"/>
      <c r="H509" s="46"/>
      <c r="I509" s="46"/>
      <c r="J509" s="46"/>
      <c r="K509" s="46"/>
      <c r="L509" s="46"/>
    </row>
    <row r="510" spans="1:12">
      <c r="A510" s="45"/>
      <c r="B510" s="46"/>
      <c r="C510" s="46"/>
      <c r="D510" s="47"/>
      <c r="E510" s="21"/>
      <c r="F510" s="21"/>
      <c r="G510" s="21"/>
      <c r="H510" s="46"/>
      <c r="I510" s="46"/>
      <c r="J510" s="46"/>
      <c r="K510" s="46"/>
      <c r="L510" s="46"/>
    </row>
    <row r="511" spans="1:12">
      <c r="A511" s="45"/>
      <c r="B511" s="46"/>
      <c r="C511" s="46"/>
      <c r="D511" s="47"/>
      <c r="E511" s="32"/>
      <c r="F511" s="21"/>
      <c r="G511" s="21"/>
      <c r="H511" s="46"/>
      <c r="I511" s="46"/>
      <c r="J511" s="46"/>
      <c r="K511" s="46"/>
      <c r="L511" s="46"/>
    </row>
    <row r="512" spans="1:12">
      <c r="A512" s="45"/>
      <c r="B512" s="46"/>
      <c r="C512" s="46"/>
      <c r="D512" s="47"/>
      <c r="E512" s="32"/>
      <c r="F512" s="21"/>
      <c r="G512" s="21"/>
      <c r="H512" s="46"/>
      <c r="I512" s="46"/>
      <c r="J512" s="46"/>
      <c r="K512" s="46"/>
      <c r="L512" s="46"/>
    </row>
    <row r="513" spans="1:12">
      <c r="A513" s="45"/>
      <c r="B513" s="46"/>
      <c r="C513" s="46"/>
      <c r="D513" s="47"/>
      <c r="E513" s="21"/>
      <c r="F513" s="21"/>
      <c r="G513" s="21"/>
      <c r="H513" s="46"/>
      <c r="I513" s="46"/>
      <c r="J513" s="46"/>
      <c r="K513" s="46"/>
      <c r="L513" s="46"/>
    </row>
    <row r="514" spans="1:12">
      <c r="A514" s="45"/>
      <c r="B514" s="46"/>
      <c r="C514" s="46"/>
      <c r="D514" s="47"/>
      <c r="E514" s="21"/>
      <c r="F514" s="21"/>
      <c r="G514" s="21"/>
      <c r="H514" s="46"/>
      <c r="I514" s="46"/>
      <c r="J514" s="46"/>
      <c r="K514" s="46"/>
      <c r="L514" s="46"/>
    </row>
    <row r="515" spans="1:12">
      <c r="A515" s="45"/>
      <c r="B515" s="46"/>
      <c r="C515" s="46"/>
      <c r="D515" s="47"/>
      <c r="E515" s="21"/>
      <c r="F515" s="21"/>
      <c r="G515" s="21"/>
      <c r="H515" s="46"/>
      <c r="I515" s="46"/>
      <c r="J515" s="46"/>
      <c r="K515" s="46"/>
      <c r="L515" s="46"/>
    </row>
    <row r="516" spans="1:12">
      <c r="A516" s="45"/>
      <c r="B516" s="46"/>
      <c r="C516" s="46"/>
      <c r="D516" s="47"/>
      <c r="E516" s="21"/>
      <c r="F516" s="21"/>
      <c r="G516" s="21"/>
      <c r="H516" s="46"/>
      <c r="I516" s="46"/>
      <c r="J516" s="46"/>
      <c r="K516" s="46"/>
      <c r="L516" s="46"/>
    </row>
    <row r="517" spans="1:12">
      <c r="A517" s="45"/>
      <c r="B517" s="46"/>
      <c r="C517" s="46"/>
      <c r="D517" s="47"/>
      <c r="E517" s="21"/>
      <c r="F517" s="21"/>
      <c r="G517" s="21"/>
      <c r="H517" s="46"/>
      <c r="I517" s="46"/>
      <c r="J517" s="46"/>
      <c r="K517" s="46"/>
      <c r="L517" s="46"/>
    </row>
    <row r="518" spans="1:12">
      <c r="A518" s="45"/>
      <c r="B518" s="46"/>
      <c r="C518" s="46"/>
      <c r="D518" s="47"/>
      <c r="E518" s="21"/>
      <c r="F518" s="21"/>
      <c r="G518" s="21"/>
      <c r="H518" s="46"/>
      <c r="I518" s="46"/>
      <c r="J518" s="46"/>
      <c r="K518" s="46"/>
      <c r="L518" s="46"/>
    </row>
    <row r="519" spans="1:12">
      <c r="A519" s="45"/>
      <c r="B519" s="46"/>
      <c r="C519" s="46"/>
      <c r="D519" s="47"/>
      <c r="E519" s="21"/>
      <c r="F519" s="21"/>
      <c r="G519" s="21"/>
      <c r="H519" s="46"/>
      <c r="I519" s="46"/>
      <c r="J519" s="46"/>
      <c r="K519" s="46"/>
      <c r="L519" s="46"/>
    </row>
    <row r="520" spans="1:12">
      <c r="A520" s="45"/>
      <c r="B520" s="46"/>
      <c r="C520" s="46"/>
      <c r="D520" s="47"/>
      <c r="E520" s="21"/>
      <c r="F520" s="21"/>
      <c r="G520" s="21"/>
      <c r="H520" s="46"/>
      <c r="I520" s="46"/>
      <c r="J520" s="46"/>
      <c r="K520" s="46"/>
      <c r="L520" s="46"/>
    </row>
    <row r="521" spans="1:12">
      <c r="A521" s="45"/>
      <c r="B521" s="46"/>
      <c r="C521" s="46"/>
      <c r="D521" s="47"/>
      <c r="E521" s="21"/>
      <c r="F521" s="21"/>
      <c r="G521" s="21"/>
      <c r="H521" s="46"/>
      <c r="I521" s="46"/>
      <c r="J521" s="46"/>
      <c r="K521" s="46"/>
      <c r="L521" s="46"/>
    </row>
    <row r="522" spans="1:12">
      <c r="A522" s="45"/>
      <c r="B522" s="46"/>
      <c r="C522" s="46"/>
      <c r="D522" s="47"/>
      <c r="E522" s="21"/>
      <c r="F522" s="21"/>
      <c r="G522" s="21"/>
      <c r="H522" s="46"/>
      <c r="I522" s="46"/>
      <c r="J522" s="46"/>
      <c r="K522" s="46"/>
      <c r="L522" s="46"/>
    </row>
    <row r="523" spans="1:12">
      <c r="A523" s="45"/>
      <c r="B523" s="46"/>
      <c r="C523" s="46"/>
      <c r="D523" s="47"/>
      <c r="E523" s="32"/>
      <c r="F523" s="21"/>
      <c r="G523" s="21"/>
      <c r="H523" s="46"/>
      <c r="I523" s="46"/>
      <c r="J523" s="46"/>
      <c r="K523" s="46"/>
      <c r="L523" s="46"/>
    </row>
    <row r="524" spans="1:12">
      <c r="A524" s="45"/>
      <c r="B524" s="46"/>
      <c r="C524" s="46"/>
      <c r="D524" s="47"/>
      <c r="E524" s="32"/>
      <c r="F524" s="21"/>
      <c r="G524" s="21"/>
      <c r="H524" s="46"/>
      <c r="I524" s="46"/>
      <c r="J524" s="46"/>
      <c r="K524" s="46"/>
      <c r="L524" s="46"/>
    </row>
    <row r="525" spans="1:12">
      <c r="A525" s="45"/>
      <c r="B525" s="46"/>
      <c r="C525" s="46"/>
      <c r="D525" s="47"/>
      <c r="E525" s="21"/>
      <c r="F525" s="21"/>
      <c r="G525" s="21"/>
      <c r="H525" s="46"/>
      <c r="I525" s="46"/>
      <c r="J525" s="46"/>
      <c r="K525" s="46"/>
      <c r="L525" s="46"/>
    </row>
    <row r="526" spans="1:12">
      <c r="A526" s="45"/>
      <c r="B526" s="46"/>
      <c r="C526" s="46"/>
      <c r="D526" s="47"/>
      <c r="E526" s="21"/>
      <c r="F526" s="21"/>
      <c r="G526" s="21"/>
      <c r="H526" s="46"/>
      <c r="I526" s="46"/>
      <c r="J526" s="46"/>
      <c r="K526" s="46"/>
      <c r="L526" s="46"/>
    </row>
    <row r="527" spans="1:12">
      <c r="A527" s="45"/>
      <c r="B527" s="46"/>
      <c r="C527" s="46"/>
      <c r="D527" s="47"/>
      <c r="E527" s="21"/>
      <c r="F527" s="21"/>
      <c r="G527" s="21"/>
      <c r="H527" s="46"/>
      <c r="I527" s="46"/>
      <c r="J527" s="46"/>
      <c r="K527" s="46"/>
      <c r="L527" s="46"/>
    </row>
    <row r="528" spans="1:12">
      <c r="A528" s="45"/>
      <c r="B528" s="46"/>
      <c r="C528" s="46"/>
      <c r="D528" s="47"/>
      <c r="E528" s="21"/>
      <c r="F528" s="21"/>
      <c r="G528" s="21"/>
      <c r="H528" s="46"/>
      <c r="I528" s="46"/>
      <c r="J528" s="46"/>
      <c r="K528" s="46"/>
      <c r="L528" s="46"/>
    </row>
    <row r="529" spans="1:12">
      <c r="A529" s="45"/>
      <c r="B529" s="46"/>
      <c r="C529" s="46"/>
      <c r="D529" s="47"/>
      <c r="E529" s="21"/>
      <c r="F529" s="21"/>
      <c r="G529" s="21"/>
      <c r="H529" s="46"/>
      <c r="I529" s="46"/>
      <c r="J529" s="46"/>
      <c r="K529" s="46"/>
      <c r="L529" s="46"/>
    </row>
    <row r="530" spans="1:12">
      <c r="A530" s="45"/>
      <c r="B530" s="46"/>
      <c r="C530" s="46"/>
      <c r="D530" s="47"/>
      <c r="E530" s="21"/>
      <c r="F530" s="21"/>
      <c r="G530" s="21"/>
      <c r="H530" s="46"/>
      <c r="I530" s="46"/>
      <c r="J530" s="46"/>
      <c r="K530" s="46"/>
      <c r="L530" s="46"/>
    </row>
    <row r="531" spans="1:12">
      <c r="A531" s="45"/>
      <c r="B531" s="46"/>
      <c r="C531" s="46"/>
      <c r="D531" s="47"/>
      <c r="E531" s="21"/>
      <c r="F531" s="21"/>
      <c r="G531" s="21"/>
      <c r="H531" s="46"/>
      <c r="I531" s="46"/>
      <c r="J531" s="46"/>
      <c r="K531" s="46"/>
      <c r="L531" s="46"/>
    </row>
    <row r="532" spans="1:12">
      <c r="A532" s="45"/>
      <c r="B532" s="46"/>
      <c r="C532" s="46"/>
      <c r="D532" s="47"/>
      <c r="E532" s="21"/>
      <c r="F532" s="21"/>
      <c r="G532" s="21"/>
      <c r="H532" s="46"/>
      <c r="I532" s="46"/>
      <c r="J532" s="46"/>
      <c r="K532" s="46"/>
      <c r="L532" s="46"/>
    </row>
    <row r="533" spans="1:12">
      <c r="A533" s="45"/>
      <c r="B533" s="46"/>
      <c r="C533" s="46"/>
      <c r="D533" s="47"/>
      <c r="E533" s="21"/>
      <c r="F533" s="21"/>
      <c r="G533" s="21"/>
      <c r="H533" s="46"/>
      <c r="I533" s="46"/>
      <c r="J533" s="46"/>
      <c r="K533" s="46"/>
      <c r="L533" s="46"/>
    </row>
    <row r="534" spans="1:12">
      <c r="A534" s="45"/>
      <c r="B534" s="46"/>
      <c r="C534" s="46"/>
      <c r="D534" s="47"/>
      <c r="E534" s="21"/>
      <c r="F534" s="21"/>
      <c r="G534" s="21"/>
      <c r="H534" s="46"/>
      <c r="I534" s="46"/>
      <c r="J534" s="46"/>
      <c r="K534" s="46"/>
      <c r="L534" s="46"/>
    </row>
    <row r="535" spans="1:12">
      <c r="A535" s="45"/>
      <c r="B535" s="46"/>
      <c r="C535" s="46"/>
      <c r="D535" s="47"/>
      <c r="E535" s="32"/>
      <c r="F535" s="21"/>
      <c r="G535" s="21"/>
      <c r="H535" s="46"/>
      <c r="I535" s="46"/>
      <c r="J535" s="46"/>
      <c r="K535" s="46"/>
      <c r="L535" s="46"/>
    </row>
    <row r="536" spans="1:12">
      <c r="A536" s="45"/>
      <c r="B536" s="46"/>
      <c r="C536" s="46"/>
      <c r="D536" s="47"/>
      <c r="E536" s="32"/>
      <c r="F536" s="21"/>
      <c r="G536" s="21"/>
      <c r="H536" s="46"/>
      <c r="I536" s="46"/>
      <c r="J536" s="46"/>
      <c r="K536" s="46"/>
      <c r="L536" s="46"/>
    </row>
    <row r="537" spans="1:12">
      <c r="A537" s="45"/>
      <c r="B537" s="46"/>
      <c r="C537" s="46"/>
      <c r="D537" s="47"/>
      <c r="E537" s="21"/>
      <c r="F537" s="21"/>
      <c r="G537" s="21"/>
      <c r="H537" s="46"/>
      <c r="I537" s="46"/>
      <c r="J537" s="46"/>
      <c r="K537" s="46"/>
      <c r="L537" s="46"/>
    </row>
    <row r="538" spans="1:12">
      <c r="A538" s="45"/>
      <c r="B538" s="46"/>
      <c r="C538" s="46"/>
      <c r="D538" s="47"/>
      <c r="E538" s="21"/>
      <c r="F538" s="21"/>
      <c r="G538" s="21"/>
      <c r="H538" s="46"/>
      <c r="I538" s="46"/>
      <c r="J538" s="46"/>
      <c r="K538" s="46"/>
      <c r="L538" s="46"/>
    </row>
    <row r="539" spans="1:12">
      <c r="A539" s="45"/>
      <c r="B539" s="46"/>
      <c r="C539" s="46"/>
      <c r="D539" s="47"/>
      <c r="E539" s="21"/>
      <c r="F539" s="21"/>
      <c r="G539" s="21"/>
      <c r="H539" s="46"/>
      <c r="I539" s="46"/>
      <c r="J539" s="46"/>
      <c r="K539" s="46"/>
      <c r="L539" s="46"/>
    </row>
    <row r="540" spans="1:12">
      <c r="A540" s="45"/>
      <c r="B540" s="46"/>
      <c r="C540" s="46"/>
      <c r="D540" s="47"/>
      <c r="E540" s="21"/>
      <c r="F540" s="21"/>
      <c r="G540" s="21"/>
      <c r="H540" s="46"/>
      <c r="I540" s="46"/>
      <c r="J540" s="46"/>
      <c r="K540" s="46"/>
      <c r="L540" s="46"/>
    </row>
    <row r="541" spans="1:12">
      <c r="A541" s="45"/>
      <c r="B541" s="46"/>
      <c r="C541" s="46"/>
      <c r="D541" s="47"/>
      <c r="E541" s="21"/>
      <c r="F541" s="21"/>
      <c r="G541" s="21"/>
      <c r="H541" s="46"/>
      <c r="I541" s="46"/>
      <c r="J541" s="46"/>
      <c r="K541" s="46"/>
      <c r="L541" s="46"/>
    </row>
    <row r="542" spans="1:12">
      <c r="A542" s="45"/>
      <c r="B542" s="46"/>
      <c r="C542" s="46"/>
      <c r="D542" s="47"/>
      <c r="E542" s="21"/>
      <c r="F542" s="21"/>
      <c r="G542" s="21"/>
      <c r="H542" s="46"/>
      <c r="I542" s="46"/>
      <c r="J542" s="46"/>
      <c r="K542" s="46"/>
      <c r="L542" s="46"/>
    </row>
    <row r="543" spans="1:12">
      <c r="A543" s="45"/>
      <c r="B543" s="46"/>
      <c r="C543" s="46"/>
      <c r="D543" s="47"/>
      <c r="E543" s="21"/>
      <c r="F543" s="21"/>
      <c r="G543" s="21"/>
      <c r="H543" s="46"/>
      <c r="I543" s="46"/>
      <c r="J543" s="46"/>
      <c r="K543" s="46"/>
      <c r="L543" s="46"/>
    </row>
    <row r="544" spans="1:12">
      <c r="A544" s="45"/>
      <c r="B544" s="46"/>
      <c r="C544" s="46"/>
      <c r="D544" s="47"/>
      <c r="E544" s="21"/>
      <c r="F544" s="21"/>
      <c r="G544" s="21"/>
      <c r="H544" s="46"/>
      <c r="I544" s="46"/>
      <c r="J544" s="46"/>
      <c r="K544" s="46"/>
      <c r="L544" s="46"/>
    </row>
    <row r="545" spans="1:12">
      <c r="A545" s="45"/>
      <c r="B545" s="46"/>
      <c r="C545" s="46"/>
      <c r="D545" s="47"/>
      <c r="E545" s="21"/>
      <c r="F545" s="21"/>
      <c r="G545" s="21"/>
      <c r="H545" s="46"/>
      <c r="I545" s="46"/>
      <c r="J545" s="46"/>
      <c r="K545" s="46"/>
      <c r="L545" s="46"/>
    </row>
    <row r="546" spans="1:12">
      <c r="A546" s="45"/>
      <c r="B546" s="46"/>
      <c r="C546" s="46"/>
      <c r="D546" s="47"/>
      <c r="E546" s="21"/>
      <c r="F546" s="21"/>
      <c r="G546" s="21"/>
      <c r="H546" s="46"/>
      <c r="I546" s="46"/>
      <c r="J546" s="46"/>
      <c r="K546" s="46"/>
      <c r="L546" s="46"/>
    </row>
  </sheetData>
  <mergeCells count="4">
    <mergeCell ref="E3:H3"/>
    <mergeCell ref="A5:A6"/>
    <mergeCell ref="E5:H5"/>
    <mergeCell ref="D5:D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N170"/>
  <sheetViews>
    <sheetView zoomScale="115" zoomScaleNormal="115" workbookViewId="0">
      <pane xSplit="2" ySplit="2" topLeftCell="F149" activePane="bottomRight" state="frozen"/>
      <selection activeCell="H29" sqref="H29"/>
      <selection pane="topRight" activeCell="H29" sqref="H29"/>
      <selection pane="bottomLeft" activeCell="H29" sqref="H29"/>
      <selection pane="bottomRight" activeCell="O170" sqref="O170"/>
    </sheetView>
  </sheetViews>
  <sheetFormatPr baseColWidth="10" defaultRowHeight="12.75"/>
  <cols>
    <col min="1" max="1" width="4.42578125" customWidth="1"/>
    <col min="2" max="2" width="10.85546875" bestFit="1" customWidth="1"/>
    <col min="3" max="3" width="16.85546875" style="54" customWidth="1"/>
    <col min="4" max="4" width="20.85546875" style="54" customWidth="1"/>
    <col min="5" max="5" width="18.140625" style="54" customWidth="1"/>
    <col min="6" max="6" width="13.7109375" bestFit="1" customWidth="1"/>
    <col min="7" max="7" width="8.5703125" bestFit="1" customWidth="1"/>
    <col min="8" max="8" width="5.42578125" bestFit="1" customWidth="1"/>
    <col min="12" max="12" width="5" customWidth="1"/>
  </cols>
  <sheetData>
    <row r="1" spans="2:5" ht="13.5" thickBot="1"/>
    <row r="2" spans="2:5" ht="42.75" thickBot="1">
      <c r="B2" s="67" t="s">
        <v>31</v>
      </c>
      <c r="C2" s="66" t="s">
        <v>37</v>
      </c>
      <c r="D2" s="66" t="s">
        <v>36</v>
      </c>
      <c r="E2" s="66" t="s">
        <v>35</v>
      </c>
    </row>
    <row r="3" spans="2:5">
      <c r="B3" s="55">
        <v>37652</v>
      </c>
      <c r="C3" s="57">
        <v>13375.873909870003</v>
      </c>
      <c r="D3" s="56">
        <v>33382.525274018044</v>
      </c>
      <c r="E3" s="58">
        <v>46758.399183888047</v>
      </c>
    </row>
    <row r="4" spans="2:5">
      <c r="B4" s="55">
        <v>37680</v>
      </c>
      <c r="C4" s="57">
        <v>13582.943870900001</v>
      </c>
      <c r="D4" s="56">
        <v>33350.209656469997</v>
      </c>
      <c r="E4" s="58">
        <v>46933.153527370006</v>
      </c>
    </row>
    <row r="5" spans="2:5">
      <c r="B5" s="55">
        <v>37711</v>
      </c>
      <c r="C5" s="57">
        <v>13667.51694713</v>
      </c>
      <c r="D5" s="56">
        <v>33383.591291824574</v>
      </c>
      <c r="E5" s="58">
        <v>47051.108238954577</v>
      </c>
    </row>
    <row r="6" spans="2:5">
      <c r="B6" s="55">
        <v>37741</v>
      </c>
      <c r="C6" s="57">
        <v>13324.25750793</v>
      </c>
      <c r="D6" s="56">
        <v>33185.501709010001</v>
      </c>
      <c r="E6" s="58">
        <v>46509.759216940009</v>
      </c>
    </row>
    <row r="7" spans="2:5">
      <c r="B7" s="55">
        <v>37772</v>
      </c>
      <c r="C7" s="57">
        <v>14348.68920753</v>
      </c>
      <c r="D7" s="56">
        <v>32471.765291480002</v>
      </c>
      <c r="E7" s="58">
        <v>46820.454499010004</v>
      </c>
    </row>
    <row r="8" spans="2:5">
      <c r="B8" s="55">
        <v>37802</v>
      </c>
      <c r="C8" s="57">
        <v>13574.03946736</v>
      </c>
      <c r="D8" s="56">
        <v>33315.153766650008</v>
      </c>
      <c r="E8" s="58">
        <v>46889.19323401001</v>
      </c>
    </row>
    <row r="9" spans="2:5">
      <c r="B9" s="55">
        <v>37833</v>
      </c>
      <c r="C9" s="57">
        <v>13778.307709483726</v>
      </c>
      <c r="D9" s="56">
        <v>32730.16319368</v>
      </c>
      <c r="E9" s="58">
        <v>46508.470903163725</v>
      </c>
    </row>
    <row r="10" spans="2:5">
      <c r="B10" s="55">
        <v>37864</v>
      </c>
      <c r="C10" s="57">
        <v>13700.309867800001</v>
      </c>
      <c r="D10" s="56">
        <v>32482.370733600001</v>
      </c>
      <c r="E10" s="58">
        <v>46182.68060140001</v>
      </c>
    </row>
    <row r="11" spans="2:5">
      <c r="B11" s="55">
        <v>37894</v>
      </c>
      <c r="C11" s="57">
        <v>14031.009329789997</v>
      </c>
      <c r="D11" s="56">
        <v>32126.486432269998</v>
      </c>
      <c r="E11" s="58">
        <v>46157.495762060003</v>
      </c>
    </row>
    <row r="12" spans="2:5">
      <c r="B12" s="55">
        <v>37925</v>
      </c>
      <c r="C12" s="57">
        <v>13587.814114670004</v>
      </c>
      <c r="D12" s="56">
        <v>31935.936478740001</v>
      </c>
      <c r="E12" s="58">
        <v>45523.750593409983</v>
      </c>
    </row>
    <row r="13" spans="2:5">
      <c r="B13" s="55">
        <v>37955</v>
      </c>
      <c r="C13" s="57">
        <v>13927.325374497619</v>
      </c>
      <c r="D13" s="56">
        <v>31869.088269562391</v>
      </c>
      <c r="E13" s="58">
        <v>45796.41364405999</v>
      </c>
    </row>
    <row r="14" spans="2:5">
      <c r="B14" s="55">
        <v>37986</v>
      </c>
      <c r="C14" s="57">
        <v>13843.067456869996</v>
      </c>
      <c r="D14" s="56">
        <v>31869.004540110003</v>
      </c>
      <c r="E14" s="58">
        <v>45712.071996979997</v>
      </c>
    </row>
    <row r="15" spans="2:5" ht="15">
      <c r="B15" s="62">
        <v>38017</v>
      </c>
      <c r="C15" s="65">
        <v>13877.575820534996</v>
      </c>
      <c r="D15" s="64">
        <v>31502.296999178085</v>
      </c>
      <c r="E15" s="63">
        <v>45379.872819713077</v>
      </c>
    </row>
    <row r="16" spans="2:5">
      <c r="B16" s="55">
        <v>38046</v>
      </c>
      <c r="C16" s="57">
        <v>13912.084184199997</v>
      </c>
      <c r="D16" s="56">
        <v>31135.589458246162</v>
      </c>
      <c r="E16" s="58">
        <v>45047.673642446156</v>
      </c>
    </row>
    <row r="17" spans="2:5">
      <c r="B17" s="55">
        <v>38077</v>
      </c>
      <c r="C17" s="57">
        <v>14357.463601311634</v>
      </c>
      <c r="D17" s="56">
        <v>31372.378682180934</v>
      </c>
      <c r="E17" s="58">
        <v>45729.842283492544</v>
      </c>
    </row>
    <row r="18" spans="2:5">
      <c r="B18" s="55">
        <v>38107</v>
      </c>
      <c r="C18" s="57">
        <v>13897.513759036852</v>
      </c>
      <c r="D18" s="56">
        <v>31549.715739910142</v>
      </c>
      <c r="E18" s="58">
        <v>45447.229498946996</v>
      </c>
    </row>
    <row r="19" spans="2:5">
      <c r="B19" s="55">
        <v>38138</v>
      </c>
      <c r="C19" s="57">
        <v>14077.671271880003</v>
      </c>
      <c r="D19" s="56">
        <v>31681.532155369998</v>
      </c>
      <c r="E19" s="58">
        <v>45759.203427249995</v>
      </c>
    </row>
    <row r="20" spans="2:5">
      <c r="B20" s="55">
        <v>38168</v>
      </c>
      <c r="C20" s="57">
        <v>14095.830794270001</v>
      </c>
      <c r="D20" s="56">
        <v>32659.365605840001</v>
      </c>
      <c r="E20" s="58">
        <v>46755.196400110013</v>
      </c>
    </row>
    <row r="21" spans="2:5">
      <c r="B21" s="55">
        <v>38199</v>
      </c>
      <c r="C21" s="57">
        <v>13960.36481542</v>
      </c>
      <c r="D21" s="56">
        <v>32905.839199560003</v>
      </c>
      <c r="E21" s="58">
        <v>46866.204014979994</v>
      </c>
    </row>
    <row r="22" spans="2:5">
      <c r="B22" s="55">
        <v>38230</v>
      </c>
      <c r="C22" s="57">
        <v>14503.323318690002</v>
      </c>
      <c r="D22" s="56">
        <v>31849.319405790004</v>
      </c>
      <c r="E22" s="58">
        <v>46352.642724479985</v>
      </c>
    </row>
    <row r="23" spans="2:5">
      <c r="B23" s="55">
        <v>38260</v>
      </c>
      <c r="C23" s="57">
        <v>14725.008326589996</v>
      </c>
      <c r="D23" s="56">
        <v>31469.781442579995</v>
      </c>
      <c r="E23" s="58">
        <v>46194.789769169998</v>
      </c>
    </row>
    <row r="24" spans="2:5">
      <c r="B24" s="55">
        <v>38291</v>
      </c>
      <c r="C24" s="57">
        <v>15116.941133370001</v>
      </c>
      <c r="D24" s="56">
        <v>31249.687579519999</v>
      </c>
      <c r="E24" s="58">
        <v>46366.62871289</v>
      </c>
    </row>
    <row r="25" spans="2:5">
      <c r="B25" s="55">
        <v>38321</v>
      </c>
      <c r="C25" s="57">
        <v>15547.64938782</v>
      </c>
      <c r="D25" s="56">
        <v>31158.718597960004</v>
      </c>
      <c r="E25" s="58">
        <v>46706.367985780009</v>
      </c>
    </row>
    <row r="26" spans="2:5">
      <c r="B26" s="55">
        <v>38352</v>
      </c>
      <c r="C26" s="57">
        <v>15472.370942525997</v>
      </c>
      <c r="D26" s="56">
        <v>31492.662750370004</v>
      </c>
      <c r="E26" s="58">
        <v>46965.033692896002</v>
      </c>
    </row>
    <row r="27" spans="2:5">
      <c r="B27" s="55">
        <v>38383</v>
      </c>
      <c r="C27" s="57">
        <v>15852.645027500001</v>
      </c>
      <c r="D27" s="56">
        <v>31613.773181700006</v>
      </c>
      <c r="E27" s="58">
        <v>47466.41820919999</v>
      </c>
    </row>
    <row r="28" spans="2:5">
      <c r="B28" s="55">
        <v>38411</v>
      </c>
      <c r="C28" s="57">
        <v>16176.701931089996</v>
      </c>
      <c r="D28" s="56">
        <v>30245.855172260002</v>
      </c>
      <c r="E28" s="58">
        <v>46422.557103349995</v>
      </c>
    </row>
    <row r="29" spans="2:5">
      <c r="B29" s="55">
        <v>38442</v>
      </c>
      <c r="C29" s="57">
        <v>17471.044731630154</v>
      </c>
      <c r="D29" s="56">
        <v>30303.606978011121</v>
      </c>
      <c r="E29" s="58">
        <v>47774.651709641272</v>
      </c>
    </row>
    <row r="30" spans="2:5">
      <c r="B30" s="55">
        <v>38472</v>
      </c>
      <c r="C30" s="57">
        <v>17037.428209239999</v>
      </c>
      <c r="D30" s="56">
        <v>30896.718192830009</v>
      </c>
      <c r="E30" s="58">
        <v>47934.14640207</v>
      </c>
    </row>
    <row r="31" spans="2:5">
      <c r="B31" s="55">
        <v>38503</v>
      </c>
      <c r="C31" s="57">
        <v>17097.667842709994</v>
      </c>
      <c r="D31" s="56">
        <v>31361.953920519998</v>
      </c>
      <c r="E31" s="58">
        <v>48459.621763229996</v>
      </c>
    </row>
    <row r="32" spans="2:5">
      <c r="B32" s="55">
        <v>38533</v>
      </c>
      <c r="C32" s="57">
        <v>17608.427300659998</v>
      </c>
      <c r="D32" s="56">
        <v>31505.977008520003</v>
      </c>
      <c r="E32" s="58">
        <v>49114.40430917999</v>
      </c>
    </row>
    <row r="33" spans="2:5">
      <c r="B33" s="55">
        <v>38564</v>
      </c>
      <c r="C33" s="57">
        <v>17652.199996830001</v>
      </c>
      <c r="D33" s="56">
        <v>31203.969142209993</v>
      </c>
      <c r="E33" s="58">
        <v>48856.169139040008</v>
      </c>
    </row>
    <row r="34" spans="2:5" ht="15" customHeight="1">
      <c r="B34" s="55">
        <v>38595</v>
      </c>
      <c r="C34" s="57">
        <v>17961.485007709998</v>
      </c>
      <c r="D34" s="56">
        <v>31740.351836880011</v>
      </c>
      <c r="E34" s="58">
        <v>49701.836844589991</v>
      </c>
    </row>
    <row r="35" spans="2:5">
      <c r="B35" s="55">
        <v>38625</v>
      </c>
      <c r="C35" s="57">
        <v>18055.797021110004</v>
      </c>
      <c r="D35" s="56">
        <v>33290.271044410001</v>
      </c>
      <c r="E35" s="58">
        <v>51346.068065520012</v>
      </c>
    </row>
    <row r="36" spans="2:5">
      <c r="B36" s="55">
        <v>38656</v>
      </c>
      <c r="C36" s="57">
        <v>18076.623874239998</v>
      </c>
      <c r="D36" s="56">
        <v>33858.978771210001</v>
      </c>
      <c r="E36" s="58">
        <v>51935.602645449988</v>
      </c>
    </row>
    <row r="37" spans="2:5">
      <c r="B37" s="55">
        <v>38686</v>
      </c>
      <c r="C37" s="57">
        <v>18445.493044720002</v>
      </c>
      <c r="D37" s="56">
        <v>35434.243218999996</v>
      </c>
      <c r="E37" s="58">
        <v>53879.736263719999</v>
      </c>
    </row>
    <row r="38" spans="2:5">
      <c r="B38" s="55">
        <v>38717</v>
      </c>
      <c r="C38" s="57">
        <v>18289.62663558</v>
      </c>
      <c r="D38" s="56">
        <v>37431.379789720595</v>
      </c>
      <c r="E38" s="58">
        <v>55721.006425300606</v>
      </c>
    </row>
    <row r="39" spans="2:5">
      <c r="B39" s="55">
        <v>38748</v>
      </c>
      <c r="C39" s="57">
        <v>18242.441848059996</v>
      </c>
      <c r="D39" s="56">
        <v>36498.255806120003</v>
      </c>
      <c r="E39" s="58">
        <v>54740.697654180003</v>
      </c>
    </row>
    <row r="40" spans="2:5">
      <c r="B40" s="55">
        <v>38776</v>
      </c>
      <c r="C40" s="57">
        <v>18503.424105489994</v>
      </c>
      <c r="D40" s="56">
        <v>36481.365215360005</v>
      </c>
      <c r="E40" s="58">
        <v>54984.789320850003</v>
      </c>
    </row>
    <row r="41" spans="2:5">
      <c r="B41" s="55">
        <v>38807</v>
      </c>
      <c r="C41" s="57">
        <v>19606.503476469996</v>
      </c>
      <c r="D41" s="56">
        <v>38188.247531909998</v>
      </c>
      <c r="E41" s="58">
        <v>57794.751008380001</v>
      </c>
    </row>
    <row r="42" spans="2:5">
      <c r="B42" s="55">
        <v>38837</v>
      </c>
      <c r="C42" s="57">
        <v>17498.193853329998</v>
      </c>
      <c r="D42" s="56">
        <v>38021.827403050003</v>
      </c>
      <c r="E42" s="58">
        <v>55520.021256380009</v>
      </c>
    </row>
    <row r="43" spans="2:5">
      <c r="B43" s="55">
        <v>38868</v>
      </c>
      <c r="C43" s="57">
        <v>19338.147919769999</v>
      </c>
      <c r="D43" s="56">
        <v>37057.107087049997</v>
      </c>
      <c r="E43" s="58">
        <v>56395.255006820007</v>
      </c>
    </row>
    <row r="44" spans="2:5">
      <c r="B44" s="55">
        <v>38898</v>
      </c>
      <c r="C44" s="57">
        <v>19677.367041999998</v>
      </c>
      <c r="D44" s="56">
        <v>36616.059652370001</v>
      </c>
      <c r="E44" s="58">
        <v>56293.426694370006</v>
      </c>
    </row>
    <row r="45" spans="2:5">
      <c r="B45" s="55">
        <v>38929</v>
      </c>
      <c r="C45" s="57">
        <v>19262.177439290004</v>
      </c>
      <c r="D45" s="56">
        <v>37170.633435570009</v>
      </c>
      <c r="E45" s="58">
        <v>56432.810874859992</v>
      </c>
    </row>
    <row r="46" spans="2:5">
      <c r="B46" s="55">
        <v>38960</v>
      </c>
      <c r="C46" s="57">
        <v>20341.304275690003</v>
      </c>
      <c r="D46" s="56">
        <v>37066.137728720001</v>
      </c>
      <c r="E46" s="58">
        <v>57407.442004410004</v>
      </c>
    </row>
    <row r="47" spans="2:5">
      <c r="B47" s="55">
        <v>38990</v>
      </c>
      <c r="C47" s="57">
        <v>20302.215083790001</v>
      </c>
      <c r="D47" s="56">
        <v>36732.53344259999</v>
      </c>
      <c r="E47" s="58">
        <v>57034.748526389994</v>
      </c>
    </row>
    <row r="48" spans="2:5">
      <c r="B48" s="55">
        <v>39021</v>
      </c>
      <c r="C48" s="57">
        <v>20768.327508940001</v>
      </c>
      <c r="D48" s="56">
        <v>36787.66508915001</v>
      </c>
      <c r="E48" s="58">
        <v>57555.992598090001</v>
      </c>
    </row>
    <row r="49" spans="2:5">
      <c r="B49" s="55">
        <v>39051</v>
      </c>
      <c r="C49" s="57">
        <v>21638.805407659998</v>
      </c>
      <c r="D49" s="56">
        <v>37742.224589251964</v>
      </c>
      <c r="E49" s="58">
        <v>59381.029996911966</v>
      </c>
    </row>
    <row r="50" spans="2:5">
      <c r="B50" s="55">
        <v>39082</v>
      </c>
      <c r="C50" s="57">
        <v>22524.346872849997</v>
      </c>
      <c r="D50" s="56">
        <v>37887.863374620727</v>
      </c>
      <c r="E50" s="58">
        <v>60412.210247470714</v>
      </c>
    </row>
    <row r="51" spans="2:5">
      <c r="B51" s="55">
        <v>39113</v>
      </c>
      <c r="C51" s="57">
        <v>24208.136534549998</v>
      </c>
      <c r="D51" s="56">
        <v>37666.133352442346</v>
      </c>
      <c r="E51" s="58">
        <v>61874.269886992362</v>
      </c>
    </row>
    <row r="52" spans="2:5">
      <c r="B52" s="55">
        <v>39141</v>
      </c>
      <c r="C52" s="57">
        <v>24137.503439560005</v>
      </c>
      <c r="D52" s="56">
        <v>39075.223333070011</v>
      </c>
      <c r="E52" s="58">
        <v>63212.726772630005</v>
      </c>
    </row>
    <row r="53" spans="2:5">
      <c r="B53" s="55">
        <v>39172</v>
      </c>
      <c r="C53" s="57">
        <v>24708.184751910001</v>
      </c>
      <c r="D53" s="56">
        <v>38175.236183000008</v>
      </c>
      <c r="E53" s="58">
        <v>62883.420934909991</v>
      </c>
    </row>
    <row r="54" spans="2:5">
      <c r="B54" s="55">
        <v>39202</v>
      </c>
      <c r="C54" s="57">
        <v>23901.603462799998</v>
      </c>
      <c r="D54" s="56">
        <v>39088.325337400005</v>
      </c>
      <c r="E54" s="58">
        <v>62989.928800200003</v>
      </c>
    </row>
    <row r="55" spans="2:5">
      <c r="B55" s="55">
        <v>39233</v>
      </c>
      <c r="C55" s="57">
        <v>25518.042285229996</v>
      </c>
      <c r="D55" s="56">
        <v>39222.322251879996</v>
      </c>
      <c r="E55" s="58">
        <v>64740.364537109999</v>
      </c>
    </row>
    <row r="56" spans="2:5">
      <c r="B56" s="55">
        <v>39263</v>
      </c>
      <c r="C56" s="57">
        <v>27076.377677220007</v>
      </c>
      <c r="D56" s="56">
        <v>38996.419347296498</v>
      </c>
      <c r="E56" s="58">
        <v>66072.797024516505</v>
      </c>
    </row>
    <row r="57" spans="2:5">
      <c r="B57" s="55">
        <v>39294</v>
      </c>
      <c r="C57" s="57">
        <v>26732.57252492</v>
      </c>
      <c r="D57" s="56">
        <v>40325.717177359991</v>
      </c>
      <c r="E57" s="58">
        <v>67058.289702279973</v>
      </c>
    </row>
    <row r="58" spans="2:5">
      <c r="B58" s="55">
        <v>39325</v>
      </c>
      <c r="C58" s="57">
        <v>28316.242288570003</v>
      </c>
      <c r="D58" s="56">
        <v>42078.898460495278</v>
      </c>
      <c r="E58" s="58">
        <v>70395.140749065278</v>
      </c>
    </row>
    <row r="59" spans="2:5">
      <c r="B59" s="55">
        <v>39355</v>
      </c>
      <c r="C59" s="57">
        <v>28118.796759000001</v>
      </c>
      <c r="D59" s="56">
        <v>41534.823638289839</v>
      </c>
      <c r="E59" s="58">
        <v>69653.620397289851</v>
      </c>
    </row>
    <row r="60" spans="2:5">
      <c r="B60" s="55">
        <v>39386</v>
      </c>
      <c r="C60" s="57">
        <v>29450.245913280003</v>
      </c>
      <c r="D60" s="56">
        <v>41372.213969327269</v>
      </c>
      <c r="E60" s="58">
        <v>70822.459882607276</v>
      </c>
    </row>
    <row r="61" spans="2:5">
      <c r="B61" s="55">
        <v>39416</v>
      </c>
      <c r="C61" s="57">
        <v>30690.908959340009</v>
      </c>
      <c r="D61" s="56">
        <v>42645.384902039979</v>
      </c>
      <c r="E61" s="58">
        <v>73336.293861379992</v>
      </c>
    </row>
    <row r="62" spans="2:5">
      <c r="B62" s="55">
        <v>39447</v>
      </c>
      <c r="C62" s="57">
        <v>30624.4057064472</v>
      </c>
      <c r="D62" s="56">
        <v>44379.408315728106</v>
      </c>
      <c r="E62" s="58">
        <v>75003.814022175298</v>
      </c>
    </row>
    <row r="63" spans="2:5">
      <c r="B63" s="55">
        <v>39478</v>
      </c>
      <c r="C63" s="57">
        <v>34228.305890002994</v>
      </c>
      <c r="D63" s="56">
        <v>43744.300363420727</v>
      </c>
      <c r="E63" s="58">
        <v>77972.606253423699</v>
      </c>
    </row>
    <row r="64" spans="2:5">
      <c r="B64" s="55">
        <v>39507</v>
      </c>
      <c r="C64" s="57">
        <v>38200.948963940013</v>
      </c>
      <c r="D64" s="56">
        <v>41232.18831320649</v>
      </c>
      <c r="E64" s="58">
        <v>79433.137277146467</v>
      </c>
    </row>
    <row r="65" spans="2:5">
      <c r="B65" s="55">
        <v>39538</v>
      </c>
      <c r="C65" s="57">
        <v>41247.480602889984</v>
      </c>
      <c r="D65" s="56">
        <v>38737.368929618722</v>
      </c>
      <c r="E65" s="58">
        <v>79984.849532508699</v>
      </c>
    </row>
    <row r="66" spans="2:5">
      <c r="B66" s="55">
        <v>39568</v>
      </c>
      <c r="C66" s="57">
        <v>43441.326259250003</v>
      </c>
      <c r="D66" s="56">
        <v>41479.183506300025</v>
      </c>
      <c r="E66" s="58">
        <v>84920.509765549999</v>
      </c>
    </row>
    <row r="67" spans="2:5">
      <c r="B67" s="55">
        <v>39599</v>
      </c>
      <c r="C67" s="57">
        <v>42879.834155410004</v>
      </c>
      <c r="D67" s="56">
        <v>41941.332998574981</v>
      </c>
      <c r="E67" s="58">
        <v>84821.167153985007</v>
      </c>
    </row>
    <row r="68" spans="2:5">
      <c r="B68" s="55">
        <v>39629</v>
      </c>
      <c r="C68" s="57">
        <v>42367.703599140004</v>
      </c>
      <c r="D68" s="56">
        <v>43763.832853088628</v>
      </c>
      <c r="E68" s="58">
        <v>86131.53645222864</v>
      </c>
    </row>
    <row r="69" spans="2:5">
      <c r="B69" s="55">
        <v>39660</v>
      </c>
      <c r="C69" s="57">
        <v>41593.749009669998</v>
      </c>
      <c r="D69" s="56">
        <v>44134.775597637461</v>
      </c>
      <c r="E69" s="58">
        <v>85728.524607307438</v>
      </c>
    </row>
    <row r="70" spans="2:5">
      <c r="B70" s="55">
        <v>39691</v>
      </c>
      <c r="C70" s="57">
        <v>41471.885575360007</v>
      </c>
      <c r="D70" s="56">
        <v>46499.801720456475</v>
      </c>
      <c r="E70" s="58">
        <v>87971.68729581646</v>
      </c>
    </row>
    <row r="71" spans="2:5">
      <c r="B71" s="55">
        <v>39721</v>
      </c>
      <c r="C71" s="57">
        <v>41472.441197149994</v>
      </c>
      <c r="D71" s="56">
        <v>50324.598136734472</v>
      </c>
      <c r="E71" s="58">
        <v>91797.039333884473</v>
      </c>
    </row>
    <row r="72" spans="2:5">
      <c r="B72" s="55">
        <v>39752</v>
      </c>
      <c r="C72" s="57">
        <v>42451.092241989987</v>
      </c>
      <c r="D72" s="56">
        <v>56673.163236061679</v>
      </c>
      <c r="E72" s="58">
        <v>99124.255478051666</v>
      </c>
    </row>
    <row r="73" spans="2:5">
      <c r="B73" s="55">
        <v>39782</v>
      </c>
      <c r="C73" s="57">
        <v>41727.760774329989</v>
      </c>
      <c r="D73" s="56">
        <v>55582.001028896659</v>
      </c>
      <c r="E73" s="58">
        <v>97309.761803226647</v>
      </c>
    </row>
    <row r="74" spans="2:5">
      <c r="B74" s="55">
        <v>39813</v>
      </c>
      <c r="C74" s="57">
        <v>41615.022823849991</v>
      </c>
      <c r="D74" s="56">
        <v>57500.286656589407</v>
      </c>
      <c r="E74" s="58">
        <v>99115.309480439377</v>
      </c>
    </row>
    <row r="75" spans="2:5">
      <c r="B75" s="55">
        <v>39844</v>
      </c>
      <c r="C75" s="57">
        <v>40769.638978200019</v>
      </c>
      <c r="D75" s="56">
        <v>58450.492294215495</v>
      </c>
      <c r="E75" s="58">
        <v>99220.131272415514</v>
      </c>
    </row>
    <row r="76" spans="2:5">
      <c r="B76" s="55">
        <v>39872</v>
      </c>
      <c r="C76" s="57">
        <v>40773.412041969968</v>
      </c>
      <c r="D76" s="56">
        <v>60383.995556091621</v>
      </c>
      <c r="E76" s="58">
        <v>101157.40759806159</v>
      </c>
    </row>
    <row r="77" spans="2:5">
      <c r="B77" s="55">
        <v>39903</v>
      </c>
      <c r="C77" s="57">
        <v>41425.028502110014</v>
      </c>
      <c r="D77" s="56">
        <v>60724.4510881475</v>
      </c>
      <c r="E77" s="58">
        <v>102149.47959025751</v>
      </c>
    </row>
    <row r="78" spans="2:5">
      <c r="B78" s="55">
        <v>39933</v>
      </c>
      <c r="C78" s="57">
        <v>41351.183987470009</v>
      </c>
      <c r="D78" s="56">
        <v>57496.715648569967</v>
      </c>
      <c r="E78" s="58">
        <v>98847.899636039976</v>
      </c>
    </row>
    <row r="79" spans="2:5">
      <c r="B79" s="55">
        <v>39964</v>
      </c>
      <c r="C79" s="57">
        <v>42482.001816780008</v>
      </c>
      <c r="D79" s="56">
        <v>57548.048232050023</v>
      </c>
      <c r="E79" s="58">
        <v>100030.05004883003</v>
      </c>
    </row>
    <row r="80" spans="2:5">
      <c r="B80" s="55">
        <v>39994</v>
      </c>
      <c r="C80" s="57">
        <v>42032.266599339957</v>
      </c>
      <c r="D80" s="56">
        <v>57927.601646700015</v>
      </c>
      <c r="E80" s="58">
        <v>99959.868246039972</v>
      </c>
    </row>
    <row r="81" spans="2:5">
      <c r="B81" s="55">
        <v>40025</v>
      </c>
      <c r="C81" s="57">
        <v>42727.65303148004</v>
      </c>
      <c r="D81" s="56">
        <v>58293.894148679981</v>
      </c>
      <c r="E81" s="58">
        <v>101021.54718016002</v>
      </c>
    </row>
    <row r="82" spans="2:5">
      <c r="B82" s="55">
        <v>40056</v>
      </c>
      <c r="C82" s="57">
        <v>42506.840982776994</v>
      </c>
      <c r="D82" s="56">
        <v>56887.306842800041</v>
      </c>
      <c r="E82" s="58">
        <v>99394.147825577034</v>
      </c>
    </row>
    <row r="83" spans="2:5">
      <c r="B83" s="55">
        <v>40086</v>
      </c>
      <c r="C83" s="57">
        <v>42232.277935730017</v>
      </c>
      <c r="D83" s="56">
        <v>56158.673276899994</v>
      </c>
      <c r="E83" s="58">
        <v>98390.951212630011</v>
      </c>
    </row>
    <row r="84" spans="2:5">
      <c r="B84" s="55">
        <v>40117</v>
      </c>
      <c r="C84" s="57">
        <v>44373.835544230009</v>
      </c>
      <c r="D84" s="56">
        <v>55225.674995060035</v>
      </c>
      <c r="E84" s="58">
        <v>99599.510539290044</v>
      </c>
    </row>
    <row r="85" spans="2:5">
      <c r="B85" s="55">
        <v>40147</v>
      </c>
      <c r="C85" s="57">
        <v>44739.266423170011</v>
      </c>
      <c r="D85" s="56">
        <v>56297.17772118</v>
      </c>
      <c r="E85" s="58">
        <v>101036.44414435001</v>
      </c>
    </row>
    <row r="86" spans="2:5">
      <c r="B86" s="55">
        <v>40178</v>
      </c>
      <c r="C86" s="57">
        <v>44827.688260939984</v>
      </c>
      <c r="D86" s="56">
        <v>56642.770304266371</v>
      </c>
      <c r="E86" s="58">
        <v>101470.45856520635</v>
      </c>
    </row>
    <row r="87" spans="2:5">
      <c r="B87" s="55">
        <v>40209</v>
      </c>
      <c r="C87" s="57">
        <v>45826.996040719954</v>
      </c>
      <c r="D87" s="56">
        <v>50896.580834460052</v>
      </c>
      <c r="E87" s="58">
        <v>96723.576875180006</v>
      </c>
    </row>
    <row r="88" spans="2:5">
      <c r="B88" s="55">
        <v>40237</v>
      </c>
      <c r="C88" s="57">
        <v>48036.381086849979</v>
      </c>
      <c r="D88" s="56">
        <v>51124.393272969923</v>
      </c>
      <c r="E88" s="58">
        <v>99160.774359819901</v>
      </c>
    </row>
    <row r="89" spans="2:5">
      <c r="B89" s="55">
        <v>40268</v>
      </c>
      <c r="C89" s="57">
        <v>49945.476181320031</v>
      </c>
      <c r="D89" s="56">
        <v>51233.554763709937</v>
      </c>
      <c r="E89" s="58">
        <v>101179.03094502997</v>
      </c>
    </row>
    <row r="90" spans="2:5">
      <c r="B90" s="55">
        <v>40298</v>
      </c>
      <c r="C90" s="57">
        <v>49701.975673129942</v>
      </c>
      <c r="D90" s="56">
        <v>50837.719144229966</v>
      </c>
      <c r="E90" s="58">
        <v>100539.69481735991</v>
      </c>
    </row>
    <row r="91" spans="2:5">
      <c r="B91" s="55">
        <v>40329</v>
      </c>
      <c r="C91" s="57">
        <v>48865.606917149969</v>
      </c>
      <c r="D91" s="56">
        <v>51727.670769209988</v>
      </c>
      <c r="E91" s="58">
        <v>100593.27768635996</v>
      </c>
    </row>
    <row r="92" spans="2:5">
      <c r="B92" s="55">
        <v>40359</v>
      </c>
      <c r="C92" s="57">
        <v>49785.554906209953</v>
      </c>
      <c r="D92" s="56">
        <v>53124.949174149988</v>
      </c>
      <c r="E92" s="58">
        <v>102910.50408035994</v>
      </c>
    </row>
    <row r="93" spans="2:5">
      <c r="B93" s="55">
        <v>40390</v>
      </c>
      <c r="C93" s="57">
        <v>52011.033047720091</v>
      </c>
      <c r="D93" s="56">
        <v>53143.589610260009</v>
      </c>
      <c r="E93" s="58">
        <v>105154.6226579801</v>
      </c>
    </row>
    <row r="94" spans="2:5">
      <c r="B94" s="55">
        <v>40421</v>
      </c>
      <c r="C94" s="57">
        <v>55719.583421829979</v>
      </c>
      <c r="D94" s="56">
        <v>51811.473106189973</v>
      </c>
      <c r="E94" s="58">
        <v>107531.05652801995</v>
      </c>
    </row>
    <row r="95" spans="2:5">
      <c r="B95" s="55">
        <v>40451</v>
      </c>
      <c r="C95" s="57">
        <v>55069.897858419979</v>
      </c>
      <c r="D95" s="56">
        <v>52257.171732769988</v>
      </c>
      <c r="E95" s="58">
        <v>107327.06959118997</v>
      </c>
    </row>
    <row r="96" spans="2:5">
      <c r="B96" s="55">
        <v>40482</v>
      </c>
      <c r="C96" s="57">
        <v>59942.079322270016</v>
      </c>
      <c r="D96" s="56">
        <v>51918.504289520017</v>
      </c>
      <c r="E96" s="58">
        <v>111860.58361179003</v>
      </c>
    </row>
    <row r="97" spans="2:6">
      <c r="B97" s="55">
        <v>40512</v>
      </c>
      <c r="C97" s="57">
        <v>60284.173023659896</v>
      </c>
      <c r="D97" s="56">
        <v>52909.600598440011</v>
      </c>
      <c r="E97" s="58">
        <v>113193.77362209991</v>
      </c>
    </row>
    <row r="98" spans="2:6">
      <c r="B98" s="55">
        <v>40543</v>
      </c>
      <c r="C98" s="57">
        <v>60977.091240809918</v>
      </c>
      <c r="D98" s="56">
        <v>55777.572604270004</v>
      </c>
      <c r="E98" s="58">
        <v>116754.66384507992</v>
      </c>
    </row>
    <row r="99" spans="2:6">
      <c r="B99" s="55">
        <v>40574</v>
      </c>
      <c r="C99" s="57">
        <v>60348.617543929991</v>
      </c>
      <c r="D99" s="56">
        <v>54924.578006359916</v>
      </c>
      <c r="E99" s="58">
        <v>115273.19555028991</v>
      </c>
      <c r="F99" s="68">
        <f>E99/E87*100-100</f>
        <v>19.177970123094013</v>
      </c>
    </row>
    <row r="100" spans="2:6">
      <c r="B100" s="55">
        <v>40602</v>
      </c>
      <c r="C100" s="57">
        <v>61475.80443412999</v>
      </c>
      <c r="D100" s="56">
        <v>54218.569456830017</v>
      </c>
      <c r="E100" s="58">
        <v>115694.37389096001</v>
      </c>
      <c r="F100" s="68">
        <f t="shared" ref="F100:F163" si="0">E100/E88*100-100</f>
        <v>16.673528053689296</v>
      </c>
    </row>
    <row r="101" spans="2:6">
      <c r="B101" s="55">
        <v>40633</v>
      </c>
      <c r="C101" s="57">
        <v>61149.634660969998</v>
      </c>
      <c r="D101" s="56">
        <v>56057.668490279946</v>
      </c>
      <c r="E101" s="58">
        <v>117207.30315124994</v>
      </c>
      <c r="F101" s="68">
        <f t="shared" si="0"/>
        <v>15.841496065452574</v>
      </c>
    </row>
    <row r="102" spans="2:6">
      <c r="B102" s="55">
        <v>40663</v>
      </c>
      <c r="C102" s="57">
        <v>60068.652127600042</v>
      </c>
      <c r="D102" s="56">
        <v>60756.528487779957</v>
      </c>
      <c r="E102" s="58">
        <v>120825.18061538</v>
      </c>
      <c r="F102" s="68">
        <f t="shared" si="0"/>
        <v>20.176593767139067</v>
      </c>
    </row>
    <row r="103" spans="2:6">
      <c r="B103" s="55">
        <v>40694</v>
      </c>
      <c r="C103" s="57">
        <v>61526.641291577158</v>
      </c>
      <c r="D103" s="56">
        <v>59613.391747860042</v>
      </c>
      <c r="E103" s="58">
        <v>121140.0330394372</v>
      </c>
      <c r="F103" s="68">
        <f t="shared" si="0"/>
        <v>20.425574974443151</v>
      </c>
    </row>
    <row r="104" spans="2:6">
      <c r="B104" s="55">
        <v>40724</v>
      </c>
      <c r="C104" s="57">
        <v>60954.0579111099</v>
      </c>
      <c r="D104" s="56">
        <v>59989.84441974006</v>
      </c>
      <c r="E104" s="58">
        <v>120943.90233084996</v>
      </c>
      <c r="F104" s="68">
        <f t="shared" si="0"/>
        <v>17.523379573000881</v>
      </c>
    </row>
    <row r="105" spans="2:6">
      <c r="B105" s="55">
        <v>40755</v>
      </c>
      <c r="C105" s="57">
        <v>62281.846187199917</v>
      </c>
      <c r="D105" s="56">
        <v>59207.248298569408</v>
      </c>
      <c r="E105" s="58">
        <v>121489.09448576932</v>
      </c>
      <c r="F105" s="68">
        <f t="shared" si="0"/>
        <v>15.533764864448997</v>
      </c>
    </row>
    <row r="106" spans="2:6">
      <c r="B106" s="55">
        <v>40786</v>
      </c>
      <c r="C106" s="57">
        <v>62918.599379839914</v>
      </c>
      <c r="D106" s="56">
        <v>58976.730025219353</v>
      </c>
      <c r="E106" s="58">
        <v>121895.32940505927</v>
      </c>
      <c r="F106" s="68">
        <f t="shared" si="0"/>
        <v>13.358255131898872</v>
      </c>
    </row>
    <row r="107" spans="2:6">
      <c r="B107" s="55">
        <v>40816</v>
      </c>
      <c r="C107" s="57">
        <v>64372.337468299935</v>
      </c>
      <c r="D107" s="56">
        <v>58224.01247010941</v>
      </c>
      <c r="E107" s="58">
        <v>122596.34993840934</v>
      </c>
      <c r="F107" s="68">
        <f t="shared" si="0"/>
        <v>14.226867839940311</v>
      </c>
    </row>
    <row r="108" spans="2:6">
      <c r="B108" s="55">
        <v>40847</v>
      </c>
      <c r="C108" s="57">
        <v>63980.145032979926</v>
      </c>
      <c r="D108" s="56">
        <v>59475.863343471909</v>
      </c>
      <c r="E108" s="58">
        <v>123456.00837645183</v>
      </c>
      <c r="F108" s="68">
        <f t="shared" si="0"/>
        <v>10.365961262014764</v>
      </c>
    </row>
    <row r="109" spans="2:6">
      <c r="B109" s="55">
        <v>40877</v>
      </c>
      <c r="C109" s="57">
        <v>64872.904024589945</v>
      </c>
      <c r="D109" s="56">
        <v>59770.388514131839</v>
      </c>
      <c r="E109" s="58">
        <v>124643.29253872178</v>
      </c>
      <c r="F109" s="68">
        <f t="shared" si="0"/>
        <v>10.114972361330004</v>
      </c>
    </row>
    <row r="110" spans="2:6">
      <c r="B110" s="55">
        <v>40908</v>
      </c>
      <c r="C110" s="57">
        <v>66419.891826089894</v>
      </c>
      <c r="D110" s="56">
        <v>59651.408758610021</v>
      </c>
      <c r="E110" s="58">
        <v>126071.30058469991</v>
      </c>
      <c r="F110" s="68">
        <f t="shared" si="0"/>
        <v>7.9796698759564038</v>
      </c>
    </row>
    <row r="111" spans="2:6">
      <c r="B111" s="55">
        <v>40939</v>
      </c>
      <c r="C111" s="57">
        <v>68164.536178559851</v>
      </c>
      <c r="D111" s="56">
        <v>60143.08733083868</v>
      </c>
      <c r="E111" s="58">
        <v>128307.62350939853</v>
      </c>
      <c r="F111" s="68">
        <f t="shared" si="0"/>
        <v>11.307423115048579</v>
      </c>
    </row>
    <row r="112" spans="2:6">
      <c r="B112" s="55">
        <v>40968</v>
      </c>
      <c r="C112" s="57">
        <v>71043.398815709937</v>
      </c>
      <c r="D112" s="56">
        <v>59884.773631898875</v>
      </c>
      <c r="E112" s="58">
        <v>130928.17244760881</v>
      </c>
      <c r="F112" s="68">
        <f t="shared" si="0"/>
        <v>13.167276890237048</v>
      </c>
    </row>
    <row r="113" spans="2:6">
      <c r="B113" s="55">
        <v>40999</v>
      </c>
      <c r="C113" s="57">
        <v>73744.444592099826</v>
      </c>
      <c r="D113" s="56">
        <v>58824.947037285296</v>
      </c>
      <c r="E113" s="58">
        <v>132569.39162938512</v>
      </c>
      <c r="F113" s="68">
        <f t="shared" si="0"/>
        <v>13.106767296156633</v>
      </c>
    </row>
    <row r="114" spans="2:6">
      <c r="B114" s="55">
        <v>41029</v>
      </c>
      <c r="C114" s="57">
        <v>74239.334906129821</v>
      </c>
      <c r="D114" s="56">
        <v>56937.221350500055</v>
      </c>
      <c r="E114" s="58">
        <v>131176.55625662988</v>
      </c>
      <c r="F114" s="68">
        <f t="shared" si="0"/>
        <v>8.5672337409543644</v>
      </c>
    </row>
    <row r="115" spans="2:6">
      <c r="B115" s="55">
        <v>41060</v>
      </c>
      <c r="C115" s="57">
        <v>75774.129581619869</v>
      </c>
      <c r="D115" s="56">
        <v>58147.447856250074</v>
      </c>
      <c r="E115" s="58">
        <v>133921.57743786994</v>
      </c>
      <c r="F115" s="68">
        <f t="shared" si="0"/>
        <v>10.551049126981596</v>
      </c>
    </row>
    <row r="116" spans="2:6">
      <c r="B116" s="55">
        <v>41090</v>
      </c>
      <c r="C116" s="57">
        <v>74673.176534339989</v>
      </c>
      <c r="D116" s="56">
        <v>59797.215221860126</v>
      </c>
      <c r="E116" s="58">
        <v>134470.39175620012</v>
      </c>
      <c r="F116" s="68">
        <f t="shared" si="0"/>
        <v>11.184102021404556</v>
      </c>
    </row>
    <row r="117" spans="2:6">
      <c r="B117" s="55">
        <v>41121</v>
      </c>
      <c r="C117" s="57">
        <v>75231.342677340246</v>
      </c>
      <c r="D117" s="56">
        <v>59232.955197040006</v>
      </c>
      <c r="E117" s="58">
        <v>134464.29787438025</v>
      </c>
      <c r="F117" s="68">
        <f t="shared" si="0"/>
        <v>10.680138364296383</v>
      </c>
    </row>
    <row r="118" spans="2:6">
      <c r="B118" s="55">
        <v>41152</v>
      </c>
      <c r="C118" s="57">
        <v>76297.237112750066</v>
      </c>
      <c r="D118" s="56">
        <v>59709.792854971834</v>
      </c>
      <c r="E118" s="58">
        <v>136007.0299677219</v>
      </c>
      <c r="F118" s="68">
        <f t="shared" si="0"/>
        <v>11.576900141734981</v>
      </c>
    </row>
    <row r="119" spans="2:6">
      <c r="B119" s="55">
        <v>41182</v>
      </c>
      <c r="C119" s="57">
        <v>78195.29340945014</v>
      </c>
      <c r="D119" s="56">
        <v>58431.221079790106</v>
      </c>
      <c r="E119" s="58">
        <v>136626.51448924025</v>
      </c>
      <c r="F119" s="68">
        <f t="shared" si="0"/>
        <v>11.444194348265228</v>
      </c>
    </row>
    <row r="120" spans="2:6" ht="15">
      <c r="B120" s="62">
        <v>41213</v>
      </c>
      <c r="C120" s="61">
        <v>79951.23345585019</v>
      </c>
      <c r="D120" s="60">
        <v>57593.328676600097</v>
      </c>
      <c r="E120" s="59">
        <v>137544.56213245029</v>
      </c>
      <c r="F120" s="68">
        <f t="shared" si="0"/>
        <v>11.411800803601651</v>
      </c>
    </row>
    <row r="121" spans="2:6">
      <c r="B121" s="55">
        <v>41243</v>
      </c>
      <c r="C121" s="57">
        <v>82103.374493590192</v>
      </c>
      <c r="D121" s="56">
        <v>57404.530844910056</v>
      </c>
      <c r="E121" s="58">
        <v>139507.90533850025</v>
      </c>
      <c r="F121" s="68">
        <f t="shared" si="0"/>
        <v>11.925722192520396</v>
      </c>
    </row>
    <row r="122" spans="2:6">
      <c r="B122" s="55">
        <v>41274</v>
      </c>
      <c r="C122" s="57">
        <v>81899.453255680157</v>
      </c>
      <c r="D122" s="56">
        <v>58425.48644699002</v>
      </c>
      <c r="E122" s="58">
        <v>140324.93970267018</v>
      </c>
      <c r="F122" s="68">
        <f t="shared" si="0"/>
        <v>11.306014177583634</v>
      </c>
    </row>
    <row r="123" spans="2:6">
      <c r="B123" s="55">
        <v>41305</v>
      </c>
      <c r="C123" s="57">
        <v>86500.594453480211</v>
      </c>
      <c r="D123" s="56">
        <v>57363.697821170063</v>
      </c>
      <c r="E123" s="58">
        <v>143864.29227465027</v>
      </c>
      <c r="F123" s="68">
        <f t="shared" si="0"/>
        <v>12.124508536402146</v>
      </c>
    </row>
    <row r="124" spans="2:6">
      <c r="B124" s="55">
        <v>41333</v>
      </c>
      <c r="C124" s="57">
        <v>90024.067675387283</v>
      </c>
      <c r="D124" s="56">
        <v>56979.475426410063</v>
      </c>
      <c r="E124" s="58">
        <v>147003.54310179735</v>
      </c>
      <c r="F124" s="68">
        <f t="shared" si="0"/>
        <v>12.278007363633776</v>
      </c>
    </row>
    <row r="125" spans="2:6">
      <c r="B125" s="55">
        <v>41364</v>
      </c>
      <c r="C125" s="57">
        <v>90149.164212967313</v>
      </c>
      <c r="D125" s="56">
        <v>58624.621595190038</v>
      </c>
      <c r="E125" s="58">
        <v>148773.78580815735</v>
      </c>
      <c r="F125" s="68">
        <f t="shared" si="0"/>
        <v>12.223329970521178</v>
      </c>
    </row>
    <row r="126" spans="2:6">
      <c r="B126" s="55">
        <v>41394</v>
      </c>
      <c r="C126" s="57">
        <v>89707.121448657344</v>
      </c>
      <c r="D126" s="56">
        <v>60884.752245730037</v>
      </c>
      <c r="E126" s="58">
        <v>150591.87369438738</v>
      </c>
      <c r="F126" s="68">
        <f t="shared" si="0"/>
        <v>14.800904972511987</v>
      </c>
    </row>
    <row r="127" spans="2:6">
      <c r="B127" s="55">
        <v>41425</v>
      </c>
      <c r="C127" s="57">
        <v>90006.681666267206</v>
      </c>
      <c r="D127" s="56">
        <v>62594.639153530021</v>
      </c>
      <c r="E127" s="58">
        <v>152601.32081979723</v>
      </c>
      <c r="F127" s="68">
        <f t="shared" si="0"/>
        <v>13.94827012890687</v>
      </c>
    </row>
    <row r="128" spans="2:6">
      <c r="B128" s="55">
        <v>41455</v>
      </c>
      <c r="C128" s="57">
        <v>89866.028422267293</v>
      </c>
      <c r="D128" s="56">
        <v>65856.866890342761</v>
      </c>
      <c r="E128" s="58">
        <v>155722.89531261005</v>
      </c>
      <c r="F128" s="68">
        <f t="shared" si="0"/>
        <v>15.804597040917031</v>
      </c>
    </row>
    <row r="129" spans="2:11">
      <c r="B129" s="55">
        <v>41486</v>
      </c>
      <c r="C129" s="57">
        <v>90616.055309407166</v>
      </c>
      <c r="D129" s="56">
        <v>71325.152570880091</v>
      </c>
      <c r="E129" s="58">
        <v>161941.20788028726</v>
      </c>
      <c r="F129" s="68">
        <f t="shared" si="0"/>
        <v>20.434353534926103</v>
      </c>
    </row>
    <row r="130" spans="2:11">
      <c r="B130" s="55">
        <v>41517</v>
      </c>
      <c r="C130" s="57">
        <v>88942.869586657005</v>
      </c>
      <c r="D130" s="56">
        <v>74717.820349260088</v>
      </c>
      <c r="E130" s="58">
        <v>163660.68993591709</v>
      </c>
      <c r="F130" s="68">
        <f t="shared" si="0"/>
        <v>20.332522498842991</v>
      </c>
    </row>
    <row r="131" spans="2:11">
      <c r="B131" s="55">
        <v>41547</v>
      </c>
      <c r="C131" s="57">
        <v>89072.887951480123</v>
      </c>
      <c r="D131" s="56">
        <v>75267.063435379954</v>
      </c>
      <c r="E131" s="58">
        <v>164339.95138686008</v>
      </c>
      <c r="F131" s="68">
        <f t="shared" si="0"/>
        <v>20.284083950485581</v>
      </c>
    </row>
    <row r="132" spans="2:11">
      <c r="B132" s="55">
        <v>41578</v>
      </c>
      <c r="C132" s="57">
        <v>89790.289304899969</v>
      </c>
      <c r="D132" s="56">
        <v>74455.040859358953</v>
      </c>
      <c r="E132" s="58">
        <v>164245.33016425892</v>
      </c>
      <c r="F132" s="68">
        <f t="shared" si="0"/>
        <v>19.412449040403928</v>
      </c>
    </row>
    <row r="133" spans="2:11">
      <c r="B133" s="55">
        <v>41608</v>
      </c>
      <c r="C133" s="57">
        <v>90179.103529439919</v>
      </c>
      <c r="D133" s="56">
        <v>78380.82921628005</v>
      </c>
      <c r="E133" s="58">
        <v>168559.93274571997</v>
      </c>
      <c r="F133" s="68">
        <f t="shared" si="0"/>
        <v>20.8246459845614</v>
      </c>
    </row>
    <row r="134" spans="2:11">
      <c r="B134" s="55">
        <v>41639</v>
      </c>
      <c r="C134" s="57">
        <v>89656.680552710022</v>
      </c>
      <c r="D134" s="56">
        <v>80663.467831920105</v>
      </c>
      <c r="E134" s="58">
        <v>170320.14838463013</v>
      </c>
      <c r="F134" s="68">
        <f t="shared" si="0"/>
        <v>21.375536483761053</v>
      </c>
    </row>
    <row r="135" spans="2:11">
      <c r="B135" s="55">
        <v>41670</v>
      </c>
      <c r="C135" s="57">
        <v>87362.369217140033</v>
      </c>
      <c r="D135" s="56">
        <v>84331.249457179321</v>
      </c>
      <c r="E135" s="58">
        <v>171693.61867431935</v>
      </c>
      <c r="F135" s="68">
        <f t="shared" si="0"/>
        <v>19.344151324597149</v>
      </c>
    </row>
    <row r="136" spans="2:11">
      <c r="B136" s="55">
        <v>41698</v>
      </c>
      <c r="C136" s="57">
        <v>88260.304870960113</v>
      </c>
      <c r="D136" s="56">
        <v>86865.213761469277</v>
      </c>
      <c r="E136" s="58">
        <v>175125.51863242939</v>
      </c>
      <c r="F136" s="68">
        <f t="shared" si="0"/>
        <v>19.130134510539023</v>
      </c>
    </row>
    <row r="137" spans="2:11">
      <c r="B137" s="55">
        <v>41729</v>
      </c>
      <c r="C137" s="57">
        <v>89309.831795150138</v>
      </c>
      <c r="D137" s="56">
        <v>85799.781657063038</v>
      </c>
      <c r="E137" s="58">
        <v>175109.61345221318</v>
      </c>
      <c r="F137" s="68">
        <f t="shared" si="0"/>
        <v>17.70192746053776</v>
      </c>
    </row>
    <row r="138" spans="2:11">
      <c r="B138" s="55">
        <v>41759</v>
      </c>
      <c r="C138" s="57">
        <v>89081.305950800059</v>
      </c>
      <c r="D138" s="56">
        <v>85376.044524466168</v>
      </c>
      <c r="E138" s="58">
        <v>174457.35047526623</v>
      </c>
      <c r="F138" s="68">
        <f t="shared" si="0"/>
        <v>15.847785272472066</v>
      </c>
    </row>
    <row r="139" spans="2:11">
      <c r="B139" s="55">
        <v>41790</v>
      </c>
      <c r="C139" s="57">
        <v>90563.712621050057</v>
      </c>
      <c r="D139" s="56">
        <v>82754.650107310255</v>
      </c>
      <c r="E139" s="58">
        <v>173318.36272836031</v>
      </c>
      <c r="F139" s="68">
        <f t="shared" si="0"/>
        <v>13.575925684828945</v>
      </c>
    </row>
    <row r="140" spans="2:11">
      <c r="B140" s="55">
        <v>41820</v>
      </c>
      <c r="C140" s="57">
        <v>92351.687867579909</v>
      </c>
      <c r="D140" s="56">
        <v>84009.161756230504</v>
      </c>
      <c r="E140" s="58">
        <v>176360.84962381041</v>
      </c>
      <c r="F140" s="68">
        <f t="shared" si="0"/>
        <v>13.252999354892637</v>
      </c>
    </row>
    <row r="141" spans="2:11">
      <c r="B141" s="55">
        <v>41851</v>
      </c>
      <c r="C141" s="57">
        <v>91752.58073852981</v>
      </c>
      <c r="D141" s="56">
        <v>83055.619793703445</v>
      </c>
      <c r="E141" s="58">
        <v>174808.20053223326</v>
      </c>
      <c r="F141" s="68">
        <f t="shared" si="0"/>
        <v>7.9454715821668742</v>
      </c>
    </row>
    <row r="142" spans="2:11">
      <c r="B142" s="55">
        <v>41882</v>
      </c>
      <c r="C142" s="57">
        <v>91377.394741059921</v>
      </c>
      <c r="D142" s="56">
        <v>81755.085587559937</v>
      </c>
      <c r="E142" s="58">
        <v>173132.48032861986</v>
      </c>
      <c r="F142" s="68">
        <f t="shared" si="0"/>
        <v>5.7874559837255646</v>
      </c>
    </row>
    <row r="143" spans="2:11">
      <c r="B143" s="55">
        <v>41912</v>
      </c>
      <c r="C143" s="57">
        <v>90625.201030570141</v>
      </c>
      <c r="D143" s="56">
        <v>84974.400868700002</v>
      </c>
      <c r="E143" s="58">
        <v>175599.60189927014</v>
      </c>
      <c r="F143" s="68">
        <f t="shared" si="0"/>
        <v>6.8514383857304324</v>
      </c>
      <c r="I143" t="s">
        <v>0</v>
      </c>
      <c r="J143" t="s">
        <v>1</v>
      </c>
      <c r="K143" s="82" t="s">
        <v>2</v>
      </c>
    </row>
    <row r="144" spans="2:11">
      <c r="B144" s="55">
        <v>41943</v>
      </c>
      <c r="C144" s="57">
        <v>91772.506500979944</v>
      </c>
      <c r="D144" s="56">
        <v>85392.896081469924</v>
      </c>
      <c r="E144" s="58">
        <v>177165.40258244987</v>
      </c>
      <c r="F144" s="68">
        <f t="shared" si="0"/>
        <v>7.8663255784927344</v>
      </c>
      <c r="H144">
        <v>2011</v>
      </c>
      <c r="I144" s="71">
        <f t="shared" ref="I144:J144" si="1">C110/1000</f>
        <v>66.419891826089895</v>
      </c>
      <c r="J144" s="71">
        <f t="shared" si="1"/>
        <v>59.651408758610025</v>
      </c>
      <c r="K144" s="71">
        <f>E110/1000</f>
        <v>126.07130058469991</v>
      </c>
    </row>
    <row r="145" spans="2:14">
      <c r="B145" s="55">
        <v>41973</v>
      </c>
      <c r="C145" s="57">
        <v>92788.960963330028</v>
      </c>
      <c r="D145" s="56">
        <v>83014.753957090026</v>
      </c>
      <c r="E145" s="58">
        <v>175803.71492042005</v>
      </c>
      <c r="F145" s="68">
        <f t="shared" si="0"/>
        <v>4.2974519844094061</v>
      </c>
      <c r="H145" s="69">
        <f>H144+1</f>
        <v>2012</v>
      </c>
      <c r="I145" s="71">
        <f t="shared" ref="I145:J145" si="2">C122/1000</f>
        <v>81.899453255680157</v>
      </c>
      <c r="J145" s="71">
        <f t="shared" si="2"/>
        <v>58.425486446990021</v>
      </c>
      <c r="K145" s="71">
        <f>E122/1000</f>
        <v>140.32493970267018</v>
      </c>
      <c r="M145" s="44">
        <f t="shared" ref="M145:M148" si="3">K145/K144*100-100</f>
        <v>11.306014177583663</v>
      </c>
    </row>
    <row r="146" spans="2:14">
      <c r="B146" s="55">
        <v>42004</v>
      </c>
      <c r="C146" s="57">
        <v>94265.419712160059</v>
      </c>
      <c r="D146" s="56">
        <v>83712.979587820053</v>
      </c>
      <c r="E146" s="58">
        <v>177978.39929998011</v>
      </c>
      <c r="F146" s="68">
        <f t="shared" si="0"/>
        <v>4.4963857699651157</v>
      </c>
      <c r="H146" s="69">
        <f t="shared" ref="H146:H149" si="4">H145+1</f>
        <v>2013</v>
      </c>
      <c r="I146" s="71">
        <f t="shared" ref="I146:J146" si="5">C134/1000</f>
        <v>89.656680552710029</v>
      </c>
      <c r="J146" s="71">
        <f t="shared" si="5"/>
        <v>80.663467831920102</v>
      </c>
      <c r="K146" s="71">
        <f>E134/1000</f>
        <v>170.32014838463013</v>
      </c>
      <c r="M146" s="44">
        <f t="shared" si="3"/>
        <v>21.375536483761053</v>
      </c>
    </row>
    <row r="147" spans="2:14">
      <c r="B147" s="55">
        <v>42035</v>
      </c>
      <c r="C147" s="57">
        <v>93153.86147659985</v>
      </c>
      <c r="D147" s="56">
        <v>87044.272186579998</v>
      </c>
      <c r="E147" s="58">
        <v>180198.13366317985</v>
      </c>
      <c r="F147" s="68">
        <f t="shared" si="0"/>
        <v>4.9533087219697336</v>
      </c>
      <c r="H147" s="69">
        <f t="shared" si="4"/>
        <v>2014</v>
      </c>
      <c r="I147" s="71">
        <f t="shared" ref="I147:J147" si="6">C146/1000</f>
        <v>94.265419712160053</v>
      </c>
      <c r="J147" s="71">
        <f t="shared" si="6"/>
        <v>83.712979587820058</v>
      </c>
      <c r="K147" s="71">
        <f>E146/1000</f>
        <v>177.97839929998011</v>
      </c>
      <c r="M147" s="44">
        <f t="shared" si="3"/>
        <v>4.4963857699651157</v>
      </c>
    </row>
    <row r="148" spans="2:14">
      <c r="B148" s="55">
        <v>42063</v>
      </c>
      <c r="C148" s="57">
        <v>92830.333751139988</v>
      </c>
      <c r="D148" s="56">
        <v>90497.706339580065</v>
      </c>
      <c r="E148" s="58">
        <v>183328.04009072005</v>
      </c>
      <c r="F148" s="68">
        <f t="shared" si="0"/>
        <v>4.6837956697258534</v>
      </c>
      <c r="H148" s="69">
        <f t="shared" si="4"/>
        <v>2015</v>
      </c>
      <c r="I148" s="71">
        <f t="shared" ref="I148:J148" si="7">C158/1000</f>
        <v>99.330217427720001</v>
      </c>
      <c r="J148" s="71">
        <f t="shared" si="7"/>
        <v>111.43675069527799</v>
      </c>
      <c r="K148" s="71">
        <f>E158/1000</f>
        <v>210.76696812299798</v>
      </c>
      <c r="M148" s="44">
        <f t="shared" si="3"/>
        <v>18.422779928340177</v>
      </c>
      <c r="N148" s="44">
        <f>J148/K148*100</f>
        <v>52.87201865059162</v>
      </c>
    </row>
    <row r="149" spans="2:14">
      <c r="B149" s="55">
        <v>42094</v>
      </c>
      <c r="C149" s="57">
        <v>93930.645588869971</v>
      </c>
      <c r="D149" s="56">
        <v>91341.703059170031</v>
      </c>
      <c r="E149" s="58">
        <v>185272.34864804</v>
      </c>
      <c r="F149" s="68">
        <f t="shared" si="0"/>
        <v>5.8036420705138454</v>
      </c>
      <c r="G149" t="s">
        <v>40</v>
      </c>
      <c r="H149" s="69">
        <f t="shared" si="4"/>
        <v>2016</v>
      </c>
      <c r="I149" s="71">
        <f>C170/1000</f>
        <v>110.12166072286</v>
      </c>
      <c r="J149" s="71">
        <f>D170/1000</f>
        <v>100.079575570494</v>
      </c>
      <c r="K149" s="71">
        <f>E170/1000</f>
        <v>210.20123629535001</v>
      </c>
      <c r="M149" s="44">
        <f>F170</f>
        <v>-0.26841579242048397</v>
      </c>
      <c r="N149" s="44">
        <f>J149/K149*100</f>
        <v>47.611316343484283</v>
      </c>
    </row>
    <row r="150" spans="2:14">
      <c r="B150" s="55">
        <v>42124</v>
      </c>
      <c r="C150" s="57">
        <v>94605.638702949989</v>
      </c>
      <c r="D150" s="56">
        <v>93323.07728719998</v>
      </c>
      <c r="E150" s="58">
        <v>187928.71599014997</v>
      </c>
      <c r="F150" s="68">
        <f t="shared" si="0"/>
        <v>7.7218675385040143</v>
      </c>
    </row>
    <row r="151" spans="2:14">
      <c r="B151" s="55">
        <v>42155</v>
      </c>
      <c r="C151" s="57">
        <v>92674.032003510001</v>
      </c>
      <c r="D151" s="56">
        <v>95422.029111410011</v>
      </c>
      <c r="E151" s="58">
        <v>188096.06111492001</v>
      </c>
      <c r="F151" s="68">
        <f t="shared" si="0"/>
        <v>8.5263316326848866</v>
      </c>
    </row>
    <row r="152" spans="2:14">
      <c r="B152" s="55">
        <v>42156</v>
      </c>
      <c r="C152" s="57">
        <v>94057.375213020001</v>
      </c>
      <c r="D152" s="56">
        <v>95675.194786940076</v>
      </c>
      <c r="E152" s="58">
        <v>189732.56999996008</v>
      </c>
      <c r="F152" s="68">
        <f t="shared" si="0"/>
        <v>7.5820231103855775</v>
      </c>
    </row>
    <row r="153" spans="2:14">
      <c r="B153" s="55">
        <v>42186</v>
      </c>
      <c r="C153" s="57">
        <v>95232.402486050007</v>
      </c>
      <c r="D153" s="56">
        <v>96217.993451580056</v>
      </c>
      <c r="E153" s="58">
        <v>191450.39593763006</v>
      </c>
      <c r="F153" s="68">
        <f t="shared" si="0"/>
        <v>9.5202601220805576</v>
      </c>
    </row>
    <row r="154" spans="2:14">
      <c r="B154" s="55">
        <v>42217</v>
      </c>
      <c r="C154" s="56">
        <v>93055.742516750004</v>
      </c>
      <c r="D154" s="56">
        <v>103666.49477535</v>
      </c>
      <c r="E154" s="58">
        <v>196722.23729210001</v>
      </c>
      <c r="F154" s="68">
        <f t="shared" si="0"/>
        <v>13.625263681722117</v>
      </c>
    </row>
    <row r="155" spans="2:14">
      <c r="B155" s="55">
        <v>42248</v>
      </c>
      <c r="C155" s="57">
        <v>92123.217276640004</v>
      </c>
      <c r="D155" s="56">
        <v>108568.63991369</v>
      </c>
      <c r="E155" s="58">
        <v>200691.85719032999</v>
      </c>
      <c r="F155" s="68">
        <f t="shared" si="0"/>
        <v>14.289471627306767</v>
      </c>
    </row>
    <row r="156" spans="2:14">
      <c r="B156" s="55">
        <v>42278</v>
      </c>
      <c r="C156" s="57">
        <v>94432.498428880004</v>
      </c>
      <c r="D156" s="56">
        <v>109640.86001745</v>
      </c>
      <c r="E156" s="58">
        <v>204073.35844633001</v>
      </c>
      <c r="F156" s="68">
        <f t="shared" si="0"/>
        <v>15.188042062195308</v>
      </c>
    </row>
    <row r="157" spans="2:14">
      <c r="B157" s="55">
        <v>42309</v>
      </c>
      <c r="C157" s="57">
        <v>97078.726318290006</v>
      </c>
      <c r="D157" s="56">
        <v>111756.388737698</v>
      </c>
      <c r="E157" s="58">
        <v>208835.11505598799</v>
      </c>
      <c r="F157" s="68">
        <f t="shared" si="0"/>
        <v>18.788795305332457</v>
      </c>
    </row>
    <row r="158" spans="2:14">
      <c r="B158" s="55">
        <v>42339</v>
      </c>
      <c r="C158" s="57">
        <v>99330.217427719996</v>
      </c>
      <c r="D158" s="56">
        <v>111436.75069527799</v>
      </c>
      <c r="E158" s="58">
        <v>210766.96812299799</v>
      </c>
      <c r="F158" s="68">
        <f t="shared" si="0"/>
        <v>18.422779928340177</v>
      </c>
    </row>
    <row r="159" spans="2:14">
      <c r="B159" s="55">
        <v>42370</v>
      </c>
      <c r="C159" s="57">
        <v>98340.081353830101</v>
      </c>
      <c r="D159" s="56">
        <v>113584.791917788</v>
      </c>
      <c r="E159" s="58">
        <v>211924.87327161801</v>
      </c>
      <c r="F159" s="68">
        <f t="shared" si="0"/>
        <v>17.606586130209706</v>
      </c>
    </row>
    <row r="160" spans="2:14">
      <c r="B160" s="55">
        <v>42401</v>
      </c>
      <c r="C160" s="57">
        <v>99867.1111772</v>
      </c>
      <c r="D160" s="56">
        <v>115808.22363311762</v>
      </c>
      <c r="E160" s="58">
        <v>215675.33481031767</v>
      </c>
      <c r="F160" s="68">
        <f t="shared" si="0"/>
        <v>17.644488373731875</v>
      </c>
    </row>
    <row r="161" spans="1:6">
      <c r="B161" s="55">
        <v>42430</v>
      </c>
      <c r="C161" s="57">
        <v>99613.289207900001</v>
      </c>
      <c r="D161" s="56">
        <v>111632.68660815999</v>
      </c>
      <c r="E161" s="58">
        <v>211245.97581606</v>
      </c>
      <c r="F161" s="68">
        <f t="shared" si="0"/>
        <v>14.019160094613923</v>
      </c>
    </row>
    <row r="162" spans="1:6">
      <c r="B162" s="55">
        <v>42461</v>
      </c>
      <c r="C162" s="57">
        <v>100511.36163042003</v>
      </c>
      <c r="D162" s="56">
        <v>107474.59212555383</v>
      </c>
      <c r="E162" s="58">
        <v>207985.95375597008</v>
      </c>
      <c r="F162" s="68">
        <f t="shared" si="0"/>
        <v>10.672790297184491</v>
      </c>
    </row>
    <row r="163" spans="1:6">
      <c r="B163" s="55">
        <v>42491</v>
      </c>
      <c r="C163" s="57">
        <v>102847.7009991559</v>
      </c>
      <c r="D163" s="56">
        <v>108316.91040698002</v>
      </c>
      <c r="E163" s="56">
        <v>211164.61140613997</v>
      </c>
      <c r="F163" s="68">
        <f t="shared" si="0"/>
        <v>12.264238897127086</v>
      </c>
    </row>
    <row r="164" spans="1:6">
      <c r="B164" s="55">
        <v>42522</v>
      </c>
      <c r="C164" s="57">
        <v>102460.02820289</v>
      </c>
      <c r="D164" s="56">
        <v>102792.59115151499</v>
      </c>
      <c r="E164" s="56">
        <v>205252.61935441001</v>
      </c>
      <c r="F164" s="68">
        <f t="shared" ref="F164:F170" si="8">E164/E152*100-100</f>
        <v>8.1799605383794614</v>
      </c>
    </row>
    <row r="165" spans="1:6">
      <c r="B165" s="55">
        <v>42552</v>
      </c>
      <c r="C165" s="57">
        <v>107534.24330888</v>
      </c>
      <c r="D165" s="56">
        <v>102765.52418516</v>
      </c>
      <c r="E165" s="56">
        <v>210299.76749403999</v>
      </c>
      <c r="F165" s="68">
        <f t="shared" si="8"/>
        <v>9.8455641546704413</v>
      </c>
    </row>
    <row r="166" spans="1:6">
      <c r="B166" s="55">
        <v>42583</v>
      </c>
      <c r="C166" s="57">
        <v>110226.89915604</v>
      </c>
      <c r="D166" s="56">
        <v>102923.441315733</v>
      </c>
      <c r="E166" s="56">
        <v>213150.34047177</v>
      </c>
      <c r="F166" s="68">
        <f t="shared" si="8"/>
        <v>8.350913148307157</v>
      </c>
    </row>
    <row r="167" spans="1:6">
      <c r="B167" s="55">
        <v>42614</v>
      </c>
      <c r="C167" s="57">
        <v>109306.67678973</v>
      </c>
      <c r="D167" s="56">
        <v>101180.869880424</v>
      </c>
      <c r="E167" s="56">
        <v>210487.54667015001</v>
      </c>
      <c r="F167" s="68">
        <f t="shared" si="8"/>
        <v>4.8809601031944823</v>
      </c>
    </row>
    <row r="168" spans="1:6">
      <c r="B168" s="55">
        <v>42644</v>
      </c>
      <c r="C168" s="57">
        <v>108577.11231712</v>
      </c>
      <c r="D168" s="56">
        <v>101353.380191331</v>
      </c>
      <c r="E168" s="56">
        <v>209930.49250845</v>
      </c>
      <c r="F168" s="68">
        <f t="shared" si="8"/>
        <v>2.8701120551511679</v>
      </c>
    </row>
    <row r="169" spans="1:6">
      <c r="B169" s="55">
        <v>42675</v>
      </c>
      <c r="C169" s="57">
        <v>110590.91601863</v>
      </c>
      <c r="D169" s="56">
        <v>101292.41554572601</v>
      </c>
      <c r="E169" s="56">
        <v>211883.3315645</v>
      </c>
      <c r="F169" s="68">
        <f t="shared" si="8"/>
        <v>1.459628332952903</v>
      </c>
    </row>
    <row r="170" spans="1:6">
      <c r="B170" s="55">
        <v>42705</v>
      </c>
      <c r="C170" s="57">
        <v>110121.66072286</v>
      </c>
      <c r="D170" s="56">
        <v>100079.57557049399</v>
      </c>
      <c r="E170" s="56">
        <v>210201.23629535001</v>
      </c>
      <c r="F170" s="68">
        <f t="shared" si="8"/>
        <v>-0.26841579242048397</v>
      </c>
    </row>
  </sheetData>
  <pageMargins left="0.7" right="0.7" top="0.75" bottom="0.75" header="0.3" footer="0.3"/>
  <drawing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G24"/>
  <sheetViews>
    <sheetView showGridLines="0" zoomScaleNormal="100" workbookViewId="0">
      <selection activeCell="G26" sqref="G26"/>
    </sheetView>
  </sheetViews>
  <sheetFormatPr baseColWidth="10" defaultColWidth="11.42578125" defaultRowHeight="18" customHeight="1"/>
  <cols>
    <col min="1" max="1" width="4.140625" style="2" customWidth="1"/>
    <col min="2" max="2" width="25.7109375" style="2" customWidth="1"/>
    <col min="3" max="4" width="11.7109375" style="2" customWidth="1"/>
    <col min="5" max="5" width="0.5703125" style="2" customWidth="1"/>
    <col min="6" max="7" width="11.7109375" style="2" customWidth="1"/>
    <col min="8" max="16384" width="11.42578125" style="2"/>
  </cols>
  <sheetData>
    <row r="2" spans="2:7" ht="18" customHeight="1">
      <c r="B2" s="1" t="s">
        <v>3</v>
      </c>
    </row>
    <row r="5" spans="2:7" ht="18" customHeight="1">
      <c r="B5" s="91" t="s">
        <v>4</v>
      </c>
      <c r="C5" s="91" t="s">
        <v>5</v>
      </c>
      <c r="D5" s="91"/>
      <c r="E5" s="3"/>
      <c r="F5" s="91" t="s">
        <v>6</v>
      </c>
      <c r="G5" s="91"/>
    </row>
    <row r="6" spans="2:7" ht="18" customHeight="1">
      <c r="B6" s="91"/>
      <c r="C6" s="14">
        <v>2015</v>
      </c>
      <c r="D6" s="4">
        <v>2016</v>
      </c>
      <c r="E6" s="3"/>
      <c r="F6" s="14">
        <v>2015</v>
      </c>
      <c r="G6" s="14">
        <v>2016</v>
      </c>
    </row>
    <row r="7" spans="2:7" ht="18" customHeight="1">
      <c r="B7" s="5" t="s">
        <v>7</v>
      </c>
      <c r="C7" s="6">
        <v>2.1661828264468275E-2</v>
      </c>
      <c r="D7" s="6">
        <v>2.4122930524150977E-2</v>
      </c>
      <c r="E7" s="7">
        <v>1.7399999999999999E-2</v>
      </c>
      <c r="F7" s="6">
        <v>0.239233817514414</v>
      </c>
      <c r="G7" s="6">
        <v>0.20747684399284111</v>
      </c>
    </row>
    <row r="8" spans="2:7" ht="18" customHeight="1">
      <c r="B8" s="8" t="s">
        <v>8</v>
      </c>
      <c r="C8" s="9">
        <v>3.4608501139833492E-2</v>
      </c>
      <c r="D8" s="9">
        <v>3.3432960991424038E-2</v>
      </c>
      <c r="E8" s="10">
        <v>1.72E-2</v>
      </c>
      <c r="F8" s="9">
        <v>0.131717630313468</v>
      </c>
      <c r="G8" s="9">
        <v>0.14147980149181785</v>
      </c>
    </row>
    <row r="9" spans="2:7" ht="18" customHeight="1">
      <c r="B9" s="8" t="s">
        <v>9</v>
      </c>
      <c r="C9" s="9">
        <v>2.4330241266807273E-2</v>
      </c>
      <c r="D9" s="9">
        <v>2.706821824586244E-2</v>
      </c>
      <c r="E9" s="10">
        <v>2.2700000000000001E-2</v>
      </c>
      <c r="F9" s="9">
        <v>0.25761497035108499</v>
      </c>
      <c r="G9" s="9">
        <v>0.23493244322134138</v>
      </c>
    </row>
    <row r="10" spans="2:7" ht="18" customHeight="1">
      <c r="B10" s="8" t="s">
        <v>10</v>
      </c>
      <c r="C10" s="9">
        <v>3.8624322667516441E-2</v>
      </c>
      <c r="D10" s="9">
        <v>3.9824097322197223E-2</v>
      </c>
      <c r="E10" s="10">
        <v>2.2799999999999997E-2</v>
      </c>
      <c r="F10" s="9">
        <v>0.11508295211243801</v>
      </c>
      <c r="G10" s="9">
        <v>4.8261354231968652E-2</v>
      </c>
    </row>
    <row r="11" spans="2:7" ht="18" customHeight="1">
      <c r="B11" s="8" t="s">
        <v>11</v>
      </c>
      <c r="C11" s="9">
        <v>1.7654812882367411E-2</v>
      </c>
      <c r="D11" s="9">
        <v>2.5024756457649133E-2</v>
      </c>
      <c r="E11" s="10">
        <v>1.3300000000000001E-2</v>
      </c>
      <c r="F11" s="9">
        <v>0.13765543886381901</v>
      </c>
      <c r="G11" s="9">
        <v>0.11571138032299427</v>
      </c>
    </row>
    <row r="12" spans="2:7" ht="18" customHeight="1">
      <c r="B12" s="8" t="s">
        <v>12</v>
      </c>
      <c r="C12" s="9">
        <v>2.8921490254200929E-2</v>
      </c>
      <c r="D12" s="9">
        <v>3.0821199941124665E-2</v>
      </c>
      <c r="E12" s="10">
        <v>2.06E-2</v>
      </c>
      <c r="F12" s="9">
        <v>0.17263162248967301</v>
      </c>
      <c r="G12" s="9">
        <v>0.17404193224691455</v>
      </c>
    </row>
    <row r="13" spans="2:7" ht="18" customHeight="1">
      <c r="B13" s="8" t="s">
        <v>13</v>
      </c>
      <c r="C13" s="9">
        <v>0</v>
      </c>
      <c r="D13" s="9">
        <v>0</v>
      </c>
      <c r="E13" s="10">
        <v>1.9799999999999998E-2</v>
      </c>
      <c r="F13" s="9">
        <v>0.34600882565454699</v>
      </c>
      <c r="G13" s="9">
        <v>0.14552526942807884</v>
      </c>
    </row>
    <row r="14" spans="2:7" ht="18" customHeight="1">
      <c r="B14" s="8" t="s">
        <v>14</v>
      </c>
      <c r="C14" s="9">
        <v>2.3489012865541482E-2</v>
      </c>
      <c r="D14" s="9">
        <v>2.643486488538755E-2</v>
      </c>
      <c r="E14" s="10">
        <v>1.7500000000000002E-2</v>
      </c>
      <c r="F14" s="9">
        <v>0.26304876413136602</v>
      </c>
      <c r="G14" s="9">
        <v>0.22976396869248891</v>
      </c>
    </row>
    <row r="15" spans="2:7" ht="18" customHeight="1">
      <c r="B15" s="8" t="s">
        <v>15</v>
      </c>
      <c r="C15" s="9">
        <v>4.805670070490229E-2</v>
      </c>
      <c r="D15" s="9">
        <v>4.4550504055316041E-2</v>
      </c>
      <c r="E15" s="10">
        <v>5.2400000000000002E-2</v>
      </c>
      <c r="F15" s="9">
        <v>0.137522567649282</v>
      </c>
      <c r="G15" s="9">
        <v>0.22908862949193126</v>
      </c>
    </row>
    <row r="16" spans="2:7" ht="18" customHeight="1">
      <c r="B16" s="8" t="s">
        <v>16</v>
      </c>
      <c r="C16" s="9">
        <v>1.9971341137511575E-2</v>
      </c>
      <c r="D16" s="9">
        <v>2.0848013686616727E-2</v>
      </c>
      <c r="E16" s="10">
        <v>2.4300000000000002E-2</v>
      </c>
      <c r="F16" s="9">
        <v>7.8642593892333704E-2</v>
      </c>
      <c r="G16" s="9">
        <v>8.2559965094799598E-2</v>
      </c>
    </row>
    <row r="17" spans="2:7" ht="18" customHeight="1">
      <c r="B17" s="8" t="s">
        <v>17</v>
      </c>
      <c r="C17" s="9">
        <v>4.2415531287995162E-2</v>
      </c>
      <c r="D17" s="9">
        <v>5.7070654550533853E-2</v>
      </c>
      <c r="E17" s="10">
        <v>3.8399999999999997E-2</v>
      </c>
      <c r="F17" s="9">
        <v>0.18842806009750099</v>
      </c>
      <c r="G17" s="9">
        <v>0.12943157346982054</v>
      </c>
    </row>
    <row r="18" spans="2:7" ht="18" customHeight="1">
      <c r="B18" s="8" t="s">
        <v>18</v>
      </c>
      <c r="C18" s="9">
        <v>4.3516524044875981E-3</v>
      </c>
      <c r="D18" s="9">
        <v>6.9307977417007892E-3</v>
      </c>
      <c r="E18" s="10">
        <v>3.9000000000000003E-3</v>
      </c>
      <c r="F18" s="9">
        <v>0.14702070487125901</v>
      </c>
      <c r="G18" s="9">
        <v>0.12431651094469169</v>
      </c>
    </row>
    <row r="19" spans="2:7" ht="18" customHeight="1">
      <c r="B19" s="8" t="s">
        <v>19</v>
      </c>
      <c r="C19" s="9">
        <v>2.4851653638216419E-2</v>
      </c>
      <c r="D19" s="9">
        <v>2.6890383734443316E-2</v>
      </c>
      <c r="E19" s="10">
        <v>4.8899999999999999E-2</v>
      </c>
      <c r="F19" s="9">
        <v>0.19444602329097799</v>
      </c>
      <c r="G19" s="9">
        <v>0.18734322719427587</v>
      </c>
    </row>
    <row r="20" spans="2:7" ht="18" customHeight="1">
      <c r="B20" s="8" t="s">
        <v>20</v>
      </c>
      <c r="C20" s="9">
        <v>0.11004573890435392</v>
      </c>
      <c r="D20" s="9">
        <v>9.2404747962526873E-2</v>
      </c>
      <c r="E20" s="10">
        <v>8.8599999999999998E-2</v>
      </c>
      <c r="F20" s="9">
        <v>8.7552220412063203E-2</v>
      </c>
      <c r="G20" s="9">
        <v>0.10703915775513842</v>
      </c>
    </row>
    <row r="21" spans="2:7" ht="18" customHeight="1">
      <c r="B21" s="8" t="s">
        <v>21</v>
      </c>
      <c r="C21" s="9">
        <v>4.7217867398934334E-2</v>
      </c>
      <c r="D21" s="9">
        <v>5.6056359565247259E-2</v>
      </c>
      <c r="E21" s="10">
        <v>3.0299999999999997E-2</v>
      </c>
      <c r="F21" s="9">
        <v>1.06482121863771E-2</v>
      </c>
      <c r="G21" s="9">
        <v>2.9472261340525992E-2</v>
      </c>
    </row>
    <row r="22" spans="2:7" ht="18" customHeight="1">
      <c r="B22" s="8" t="s">
        <v>22</v>
      </c>
      <c r="C22" s="9" t="s">
        <v>23</v>
      </c>
      <c r="D22" s="9" t="s">
        <v>23</v>
      </c>
      <c r="E22" s="10">
        <v>0</v>
      </c>
      <c r="F22" s="9">
        <v>0.24287924717874701</v>
      </c>
      <c r="G22" s="9" t="s">
        <v>23</v>
      </c>
    </row>
    <row r="23" spans="2:7" ht="18" customHeight="1">
      <c r="B23" s="8" t="s">
        <v>24</v>
      </c>
      <c r="C23" s="9">
        <v>3.4833776280842992E-2</v>
      </c>
      <c r="D23" s="9">
        <v>0</v>
      </c>
      <c r="E23" s="10"/>
      <c r="F23" s="9">
        <v>-7.7208843775847497E-2</v>
      </c>
      <c r="G23" s="9">
        <v>-9.049637308177548E-2</v>
      </c>
    </row>
    <row r="24" spans="2:7" ht="18" customHeight="1">
      <c r="B24" s="11" t="s">
        <v>25</v>
      </c>
      <c r="C24" s="12">
        <v>2.5399999999999999E-2</v>
      </c>
      <c r="D24" s="12">
        <v>2.7963455399590834E-2</v>
      </c>
      <c r="E24" s="13">
        <v>2.1400000000000002E-2</v>
      </c>
      <c r="F24" s="12">
        <v>0.22126434582901361</v>
      </c>
      <c r="G24" s="12">
        <v>0.19860078070696899</v>
      </c>
    </row>
  </sheetData>
  <mergeCells count="3">
    <mergeCell ref="B5:B6"/>
    <mergeCell ref="C5:D5"/>
    <mergeCell ref="F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Créditos</vt:lpstr>
      <vt:lpstr>Depósitos</vt:lpstr>
      <vt:lpstr>IFEB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Lúgaro</dc:creator>
  <cp:lastModifiedBy>JESUS</cp:lastModifiedBy>
  <dcterms:created xsi:type="dcterms:W3CDTF">2016-11-03T23:49:22Z</dcterms:created>
  <dcterms:modified xsi:type="dcterms:W3CDTF">2017-03-29T18:11:14Z</dcterms:modified>
</cp:coreProperties>
</file>